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138B3AB0-13A6-4256-9BC5-D1284C7FF6E4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Kerosene'!$A$4:$BU$56</definedName>
    <definedName name="_xlnm._FilterDatabase" localSheetId="0" hidden="1">'Litre of Kerosene'!$A$3:$BT$54</definedName>
  </definedNames>
  <calcPr calcId="181029"/>
</workbook>
</file>

<file path=xl/calcChain.xml><?xml version="1.0" encoding="utf-8"?>
<calcChain xmlns="http://schemas.openxmlformats.org/spreadsheetml/2006/main">
  <c r="BV42" i="1" l="1"/>
  <c r="BU42" i="1"/>
  <c r="BV41" i="1"/>
  <c r="BU41" i="1"/>
  <c r="BV40" i="1"/>
  <c r="BU40" i="1"/>
  <c r="BV39" i="1"/>
  <c r="BU39" i="1"/>
  <c r="BV38" i="1"/>
  <c r="BU38" i="1"/>
  <c r="BV37" i="1"/>
  <c r="BU37" i="1"/>
  <c r="BV36" i="1"/>
  <c r="BU36" i="1"/>
  <c r="BV35" i="1"/>
  <c r="BU35" i="1"/>
  <c r="BV34" i="1"/>
  <c r="BU34" i="1"/>
  <c r="BV33" i="1"/>
  <c r="BU33" i="1"/>
  <c r="BV32" i="1"/>
  <c r="BU32" i="1"/>
  <c r="BV31" i="1"/>
  <c r="BU31" i="1"/>
  <c r="BV30" i="1"/>
  <c r="BU30" i="1"/>
  <c r="BV29" i="1"/>
  <c r="BU29" i="1"/>
  <c r="BV28" i="1"/>
  <c r="BU28" i="1"/>
  <c r="BV27" i="1"/>
  <c r="BU27" i="1"/>
  <c r="BV26" i="1"/>
  <c r="BU26" i="1"/>
  <c r="BV25" i="1"/>
  <c r="BU25" i="1"/>
  <c r="BV24" i="1"/>
  <c r="BU24" i="1"/>
  <c r="BV23" i="1"/>
  <c r="BU23" i="1"/>
  <c r="BV22" i="1"/>
  <c r="BU22" i="1"/>
  <c r="BV21" i="1"/>
  <c r="BU21" i="1"/>
  <c r="BV20" i="1"/>
  <c r="BU20" i="1"/>
  <c r="BV19" i="1"/>
  <c r="BU19" i="1"/>
  <c r="BV18" i="1"/>
  <c r="BU18" i="1"/>
  <c r="BV17" i="1"/>
  <c r="BU17" i="1"/>
  <c r="BV16" i="1"/>
  <c r="BU16" i="1"/>
  <c r="BV15" i="1"/>
  <c r="BU15" i="1"/>
  <c r="BV14" i="1"/>
  <c r="BU14" i="1"/>
  <c r="BV13" i="1"/>
  <c r="BU13" i="1"/>
  <c r="BV12" i="1"/>
  <c r="BU12" i="1"/>
  <c r="BV11" i="1"/>
  <c r="BU11" i="1"/>
  <c r="BV10" i="1"/>
  <c r="BU10" i="1"/>
  <c r="BV9" i="1"/>
  <c r="BU9" i="1"/>
  <c r="BV8" i="1"/>
  <c r="BU8" i="1"/>
  <c r="BV7" i="1"/>
  <c r="BU7" i="1"/>
  <c r="BV6" i="1"/>
  <c r="BU6" i="1"/>
  <c r="BV5" i="1"/>
  <c r="BU5" i="1"/>
  <c r="BV42" i="2"/>
  <c r="BU42" i="2"/>
  <c r="BV41" i="2"/>
  <c r="BU41" i="2"/>
  <c r="BV40" i="2"/>
  <c r="BU40" i="2"/>
  <c r="BV39" i="2"/>
  <c r="BU39" i="2"/>
  <c r="BV38" i="2"/>
  <c r="BU38" i="2"/>
  <c r="BV37" i="2"/>
  <c r="BU37" i="2"/>
  <c r="BV36" i="2"/>
  <c r="BU36" i="2"/>
  <c r="BV35" i="2"/>
  <c r="BU35" i="2"/>
  <c r="BV34" i="2"/>
  <c r="BU34" i="2"/>
  <c r="BV33" i="2"/>
  <c r="BU33" i="2"/>
  <c r="BV32" i="2"/>
  <c r="BU32" i="2"/>
  <c r="BV31" i="2"/>
  <c r="BU31" i="2"/>
  <c r="BV30" i="2"/>
  <c r="BU30" i="2"/>
  <c r="BV29" i="2"/>
  <c r="BU29" i="2"/>
  <c r="BV28" i="2"/>
  <c r="BU28" i="2"/>
  <c r="BV27" i="2"/>
  <c r="BU27" i="2"/>
  <c r="BV26" i="2"/>
  <c r="BU26" i="2"/>
  <c r="BV25" i="2"/>
  <c r="BU25" i="2"/>
  <c r="BV24" i="2"/>
  <c r="BU24" i="2"/>
  <c r="BV23" i="2"/>
  <c r="BU23" i="2"/>
  <c r="BV22" i="2"/>
  <c r="BU22" i="2"/>
  <c r="BV21" i="2"/>
  <c r="BU21" i="2"/>
  <c r="BV20" i="2"/>
  <c r="BU20" i="2"/>
  <c r="BV19" i="2"/>
  <c r="BU19" i="2"/>
  <c r="BV18" i="2"/>
  <c r="BU18" i="2"/>
  <c r="BV17" i="2"/>
  <c r="BU17" i="2"/>
  <c r="BV16" i="2"/>
  <c r="BU16" i="2"/>
  <c r="BV15" i="2"/>
  <c r="BU15" i="2"/>
  <c r="BV14" i="2"/>
  <c r="BU14" i="2"/>
  <c r="BV13" i="2"/>
  <c r="BU13" i="2"/>
  <c r="BV12" i="2"/>
  <c r="BU12" i="2"/>
  <c r="BV11" i="2"/>
  <c r="BU11" i="2"/>
  <c r="BV10" i="2"/>
  <c r="BU10" i="2"/>
  <c r="BV9" i="2"/>
  <c r="BU9" i="2"/>
  <c r="BV8" i="2"/>
  <c r="BU8" i="2"/>
  <c r="BV7" i="2"/>
  <c r="BU7" i="2"/>
  <c r="BV6" i="2"/>
  <c r="BU6" i="2"/>
  <c r="BV5" i="2"/>
  <c r="BU5" i="2"/>
  <c r="BT42" i="2"/>
  <c r="BT42" i="1"/>
  <c r="BS42" i="2"/>
  <c r="BS42" i="1"/>
  <c r="BQ42" i="2"/>
  <c r="BR42" i="2"/>
  <c r="BR42" i="1"/>
  <c r="BQ42" i="1"/>
  <c r="BP42" i="2"/>
  <c r="BP42" i="1"/>
  <c r="BO42" i="2"/>
  <c r="BO42" i="1"/>
  <c r="BN42" i="2"/>
  <c r="BN42" i="1"/>
  <c r="BM42" i="2"/>
  <c r="BM42" i="1"/>
  <c r="BL42" i="2"/>
  <c r="BT43" i="2" l="1"/>
  <c r="BT43" i="1"/>
  <c r="BS43" i="2"/>
  <c r="BS43" i="1"/>
  <c r="BR43" i="2"/>
  <c r="BQ43" i="2"/>
  <c r="BR43" i="1"/>
  <c r="BQ43" i="1"/>
  <c r="BP43" i="2"/>
  <c r="BP43" i="1"/>
  <c r="BO43" i="2"/>
  <c r="BO43" i="1"/>
  <c r="BN43" i="2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T44" i="2" s="1"/>
  <c r="BH42" i="1"/>
  <c r="BT44" i="1" s="1"/>
  <c r="BI43" i="2" l="1"/>
  <c r="BL43" i="1"/>
  <c r="BJ43" i="1"/>
  <c r="BJ43" i="2"/>
  <c r="BI43" i="1"/>
  <c r="BK43" i="2"/>
  <c r="BK43" i="1"/>
  <c r="BE42" i="2"/>
  <c r="BQ44" i="2" s="1"/>
  <c r="BF42" i="2"/>
  <c r="BR44" i="2" s="1"/>
  <c r="BG42" i="2"/>
  <c r="BA42" i="1"/>
  <c r="BM44" i="1" s="1"/>
  <c r="BB42" i="1"/>
  <c r="BN44" i="1" s="1"/>
  <c r="BC42" i="1"/>
  <c r="BO44" i="1" s="1"/>
  <c r="BD42" i="1"/>
  <c r="BP44" i="1" s="1"/>
  <c r="BE42" i="1"/>
  <c r="BQ44" i="1" s="1"/>
  <c r="BF42" i="1"/>
  <c r="BR44" i="1" s="1"/>
  <c r="BG42" i="1"/>
  <c r="BA42" i="2"/>
  <c r="BM44" i="2" s="1"/>
  <c r="BB42" i="2"/>
  <c r="BN44" i="2" s="1"/>
  <c r="BC42" i="2"/>
  <c r="BO44" i="2" s="1"/>
  <c r="BD42" i="2"/>
  <c r="BP44" i="2" s="1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H43" i="2" l="1"/>
  <c r="BS44" i="2"/>
  <c r="BH43" i="1"/>
  <c r="BS44" i="1"/>
  <c r="BF43" i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<sst xmlns="http://schemas.openxmlformats.org/spreadsheetml/2006/main" count="255" uniqueCount="51">
  <si>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</si>
  <si>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</si>
  <si>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</si>
  <si>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</si>
  <si>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</si>
  <si>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</si>
  <si>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</si>
  <si>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</si>
  <si>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</si>
  <si>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</si>
  <si>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</si>
  <si>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</si>
  <si>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</si>
  <si>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</si>
  <si>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</si>
  <si>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</si>
  <si>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</si>
  <si>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</si>
  <si>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</si>
  <si>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</si>
  <si>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</si>
  <si>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</si>
  <si>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</si>
  <si>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</si>
  <si>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</si>
  <si>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</si>
  <si>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</si>
  <si>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</si>
  <si>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</si>
  <si>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</si>
  <si>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</si>
  <si>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</si>
  <si>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</si>
  <si>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</si>
  <si>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</si>
  <si>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</si>
  <si>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</si>
  <si>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</si>
  <si>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</si>
  <si>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</si>
  <si>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</si>
  <si>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</si>
  <si>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</si>
  <si>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</si>
  <si>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</si>
  <si>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</si>
  <si>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</si>
  <si>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FEBRUARY 2020</t>
  </si>
  <si>
    <t>STATES WITH THE LOWEST AVERAGE PRICES IN FEBRUARY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</si>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</sst>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</cellStyleXfs>
  <cellXfs count="86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0" fontId="26" fillId="2" borderId="1" xfId="2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17" fontId="26" fillId="2" borderId="1" xfId="1" applyNumberFormat="1" applyFont="1" applyFill="1" applyBorder="1" applyAlignment="1">
      <alignment horizontal="center"/>
    </xf>
    <xf numFmtId="17" fontId="27" fillId="2" borderId="1" xfId="1" applyNumberFormat="1" applyFont="1" applyFill="1" applyBorder="1" applyAlignment="1">
      <alignment horizontal="center"/>
    </xf>
    <xf numFmtId="0" fontId="28" fillId="3" borderId="0" xfId="0" applyFont="1" applyFill="1"/>
    <xf numFmtId="2" fontId="29" fillId="0" borderId="2" xfId="12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2" fontId="29" fillId="0" borderId="2" xfId="5" applyNumberFormat="1" applyFont="1" applyFill="1" applyBorder="1" applyAlignment="1">
      <alignment horizontal="right" wrapText="1"/>
    </xf>
    <xf numFmtId="2" fontId="30" fillId="0" borderId="2" xfId="3" applyNumberFormat="1" applyFont="1" applyFill="1" applyBorder="1" applyAlignment="1">
      <alignment horizontal="right" wrapText="1"/>
    </xf>
    <xf numFmtId="0" fontId="31" fillId="0" borderId="7" xfId="0" applyFont="1" applyBorder="1"/>
    <xf numFmtId="0" fontId="32" fillId="4" borderId="7" xfId="0" applyFont="1" applyFill="1" applyBorder="1" applyAlignment="1">
      <alignment horizontal="center"/>
    </xf>
    <xf numFmtId="2" fontId="31" fillId="0" borderId="7" xfId="0" applyNumberFormat="1" applyFont="1" applyBorder="1" applyAlignment="1">
      <alignment horizontal="center"/>
    </xf>
    <xf numFmtId="2" fontId="33" fillId="4" borderId="0" xfId="0" applyNumberFormat="1" applyFont="1" applyFill="1" applyAlignment="1">
      <alignment horizontal="center" vertical="center" wrapText="1"/>
    </xf>
    <xf numFmtId="165" fontId="33" fillId="4" borderId="0" xfId="0" applyNumberFormat="1" applyFont="1" applyFill="1" applyAlignment="1">
      <alignment horizontal="right" vertical="center"/>
    </xf>
    <xf numFmtId="165" fontId="33" fillId="4" borderId="7" xfId="0" applyNumberFormat="1" applyFont="1" applyFill="1" applyBorder="1" applyAlignment="1">
      <alignment horizontal="right" vertical="center" wrapText="1"/>
    </xf>
    <xf numFmtId="0" fontId="31" fillId="0" borderId="7" xfId="0" applyFont="1" applyBorder="1" applyAlignment="1">
      <alignment horizontal="center"/>
    </xf>
    <xf numFmtId="0" fontId="34" fillId="0" borderId="7" xfId="0" applyFont="1" applyBorder="1"/>
    <xf numFmtId="0" fontId="34" fillId="0" borderId="0" xfId="0" applyFont="1"/>
  </cellXfs>
  <cellStyles count="14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3 2" xfId="12" xr:uid="{00000000-0005-0000-0000-00000B000000}"/>
    <cellStyle name="Normal_Sheet3 3" xfId="13" xr:uid="{00000000-0005-0000-0000-00000C000000}"/>
    <cellStyle name="Normal_Sheet4" xfId="4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V72"/>
  <sheetViews>
    <sheetView tabSelected="1" workbookViewId="0">
      <pane xSplit="1" ySplit="4" topLeftCell="B44" activePane="bottomRight" state="frozen"/>
      <selection activeCell="BU1" sqref="BU1:BV1048576"/>
      <selection pane="topRight" activeCell="BU1" sqref="BU1:BV1048576"/>
      <selection pane="bottomLeft" activeCell="BU1" sqref="BU1:BV1048576"/>
      <selection pane="bottomRight" activeCell="BU1" sqref="BU1:BV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73" max="74" width="29" style="83" customWidth="1"/>
  </cols>
  <sheetData>
    <row r="2" spans="1:74" x14ac:dyDescent="0.25">
      <c r="BU2" s="77"/>
      <c r="BV2" s="77"/>
    </row>
    <row r="3" spans="1:74" ht="20.25" customHeight="1" x14ac:dyDescent="0.35">
      <c r="C3" s="13" t="s">
        <v>46</v>
      </c>
      <c r="BU3" s="78" t="s">
        <v>49</v>
      </c>
      <c r="BV3" s="78" t="s">
        <v>50</v>
      </c>
    </row>
    <row r="4" spans="1:74" s="72" customFormat="1" ht="15" customHeight="1" x14ac:dyDescent="0.25">
      <c r="A4" s="68" t="s">
        <v>5</v>
      </c>
      <c r="B4" s="69" t="s">
        <v>0</v>
      </c>
      <c r="C4" s="69" t="s">
        <v>1</v>
      </c>
      <c r="D4" s="70">
        <v>42186</v>
      </c>
      <c r="E4" s="70">
        <v>42217</v>
      </c>
      <c r="F4" s="70">
        <v>42248</v>
      </c>
      <c r="G4" s="70">
        <v>42278</v>
      </c>
      <c r="H4" s="70">
        <v>42309</v>
      </c>
      <c r="I4" s="70">
        <v>42339</v>
      </c>
      <c r="J4" s="70">
        <v>42370</v>
      </c>
      <c r="K4" s="70">
        <v>42401</v>
      </c>
      <c r="L4" s="70">
        <v>42430</v>
      </c>
      <c r="M4" s="70">
        <v>42461</v>
      </c>
      <c r="N4" s="70">
        <v>42491</v>
      </c>
      <c r="O4" s="70">
        <v>42522</v>
      </c>
      <c r="P4" s="70">
        <v>42552</v>
      </c>
      <c r="Q4" s="70">
        <v>42583</v>
      </c>
      <c r="R4" s="70">
        <v>42614</v>
      </c>
      <c r="S4" s="70">
        <v>42644</v>
      </c>
      <c r="T4" s="70">
        <v>42675</v>
      </c>
      <c r="U4" s="70">
        <v>42705</v>
      </c>
      <c r="V4" s="70">
        <v>42736</v>
      </c>
      <c r="W4" s="70">
        <v>42767</v>
      </c>
      <c r="X4" s="70">
        <v>42795</v>
      </c>
      <c r="Y4" s="70">
        <v>42826</v>
      </c>
      <c r="Z4" s="70">
        <v>42856</v>
      </c>
      <c r="AA4" s="70">
        <v>42887</v>
      </c>
      <c r="AB4" s="70">
        <v>42917</v>
      </c>
      <c r="AC4" s="70">
        <v>42948</v>
      </c>
      <c r="AD4" s="70">
        <v>42979</v>
      </c>
      <c r="AE4" s="70">
        <v>43009</v>
      </c>
      <c r="AF4" s="70">
        <v>43040</v>
      </c>
      <c r="AG4" s="70">
        <v>43070</v>
      </c>
      <c r="AH4" s="70">
        <v>43101</v>
      </c>
      <c r="AI4" s="70">
        <v>43132</v>
      </c>
      <c r="AJ4" s="70">
        <v>43160</v>
      </c>
      <c r="AK4" s="70">
        <v>43191</v>
      </c>
      <c r="AL4" s="70">
        <v>43221</v>
      </c>
      <c r="AM4" s="70">
        <v>43252</v>
      </c>
      <c r="AN4" s="70">
        <v>43282</v>
      </c>
      <c r="AO4" s="70">
        <v>43313</v>
      </c>
      <c r="AP4" s="70">
        <v>43344</v>
      </c>
      <c r="AQ4" s="70">
        <v>43374</v>
      </c>
      <c r="AR4" s="70">
        <v>43405</v>
      </c>
      <c r="AS4" s="70">
        <v>43435</v>
      </c>
      <c r="AT4" s="70">
        <v>43466</v>
      </c>
      <c r="AU4" s="70">
        <v>43497</v>
      </c>
      <c r="AV4" s="70">
        <v>43525</v>
      </c>
      <c r="AW4" s="70">
        <v>43556</v>
      </c>
      <c r="AX4" s="70">
        <v>43586</v>
      </c>
      <c r="AY4" s="70">
        <v>43617</v>
      </c>
      <c r="AZ4" s="70">
        <v>43647</v>
      </c>
      <c r="BA4" s="70">
        <v>43678</v>
      </c>
      <c r="BB4" s="70">
        <v>43709</v>
      </c>
      <c r="BC4" s="70">
        <v>43739</v>
      </c>
      <c r="BD4" s="70">
        <v>43770</v>
      </c>
      <c r="BE4" s="70">
        <v>43800</v>
      </c>
      <c r="BF4" s="70">
        <v>43831</v>
      </c>
      <c r="BG4" s="71">
        <v>43862</v>
      </c>
      <c r="BH4" s="71">
        <v>43891</v>
      </c>
      <c r="BI4" s="71">
        <v>43922</v>
      </c>
      <c r="BJ4" s="71">
        <v>43952</v>
      </c>
      <c r="BK4" s="71">
        <v>43983</v>
      </c>
      <c r="BL4" s="71">
        <v>44013</v>
      </c>
      <c r="BM4" s="71">
        <v>44044</v>
      </c>
      <c r="BN4" s="71">
        <v>44075</v>
      </c>
      <c r="BO4" s="71">
        <v>44105</v>
      </c>
      <c r="BP4" s="71">
        <v>44136</v>
      </c>
      <c r="BQ4" s="71">
        <v>44166</v>
      </c>
      <c r="BR4" s="71">
        <v>44197</v>
      </c>
      <c r="BS4" s="71">
        <v>44228</v>
      </c>
      <c r="BT4" s="71">
        <v>44256</v>
      </c>
      <c r="BU4" s="78"/>
      <c r="BV4" s="78"/>
    </row>
    <row r="5" spans="1:74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7">
        <v>381.16</v>
      </c>
      <c r="BR5" s="73">
        <v>366.85185185185185</v>
      </c>
      <c r="BS5" s="75">
        <v>364.81481481481484</v>
      </c>
      <c r="BT5" s="76">
        <v>380.39215686274508</v>
      </c>
      <c r="BU5" s="79">
        <f>(BT5-BH5)/BH5*100</f>
        <v>-1.0540632437946351</v>
      </c>
      <c r="BV5" s="79">
        <f>(BT5-BS5)/BS5*100</f>
        <v>4.2699313227829094</v>
      </c>
    </row>
    <row r="6" spans="1:74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7">
        <v>330</v>
      </c>
      <c r="BR6" s="73">
        <v>366.66666666666703</v>
      </c>
      <c r="BS6" s="75">
        <v>350</v>
      </c>
      <c r="BT6" s="76">
        <v>333.33333333333337</v>
      </c>
      <c r="BU6" s="79">
        <f t="shared" ref="BU6:BU42" si="0">(BT6-BH6)/BH6*100</f>
        <v>6.3829787234043893</v>
      </c>
      <c r="BV6" s="79">
        <f t="shared" ref="BV6:BV42" si="1">(BT6-BS6)/BS6*100</f>
        <v>-4.7619047619047512</v>
      </c>
    </row>
    <row r="7" spans="1:74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4">
        <v>320</v>
      </c>
      <c r="BR7" s="73">
        <v>361.11111111111114</v>
      </c>
      <c r="BS7" s="75">
        <v>366.66666666666703</v>
      </c>
      <c r="BT7" s="76">
        <v>383.33333333333297</v>
      </c>
      <c r="BU7" s="79">
        <f t="shared" si="0"/>
        <v>-4.8275862068966529</v>
      </c>
      <c r="BV7" s="79">
        <f t="shared" si="1"/>
        <v>4.5454545454543442</v>
      </c>
    </row>
    <row r="8" spans="1:74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4">
        <v>341.02564102564099</v>
      </c>
      <c r="BR8" s="73">
        <v>318.0555555555556</v>
      </c>
      <c r="BS8" s="75">
        <v>343.93939393939394</v>
      </c>
      <c r="BT8" s="76">
        <v>386.36363636363637</v>
      </c>
      <c r="BU8" s="79">
        <f t="shared" si="0"/>
        <v>27.606338615512932</v>
      </c>
      <c r="BV8" s="79">
        <f t="shared" si="1"/>
        <v>12.334801762114541</v>
      </c>
    </row>
    <row r="9" spans="1:74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4">
        <v>328.78787878787892</v>
      </c>
      <c r="BR9" s="73">
        <v>335.55555555555566</v>
      </c>
      <c r="BS9" s="75">
        <v>333.33333333333331</v>
      </c>
      <c r="BT9" s="76">
        <v>369.04761904761915</v>
      </c>
      <c r="BU9" s="79">
        <f t="shared" si="0"/>
        <v>10.102604577742701</v>
      </c>
      <c r="BV9" s="79">
        <f t="shared" si="1"/>
        <v>10.714285714285751</v>
      </c>
    </row>
    <row r="10" spans="1:74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4">
        <v>400</v>
      </c>
      <c r="BR10" s="3">
        <v>387.99375461404799</v>
      </c>
      <c r="BS10" s="75">
        <v>407.4074074074075</v>
      </c>
      <c r="BT10" s="76">
        <v>382.222222222222</v>
      </c>
      <c r="BU10" s="79">
        <f t="shared" si="0"/>
        <v>28.598130841121417</v>
      </c>
      <c r="BV10" s="79">
        <f t="shared" si="1"/>
        <v>-6.181818181818258</v>
      </c>
    </row>
    <row r="11" spans="1:74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4">
        <v>235.95238095238099</v>
      </c>
      <c r="BR11" s="73">
        <v>244.04761904761907</v>
      </c>
      <c r="BS11" s="75">
        <v>206.94444444444449</v>
      </c>
      <c r="BT11" s="76">
        <v>250.00000000000003</v>
      </c>
      <c r="BU11" s="79">
        <f t="shared" si="0"/>
        <v>-15.384615384615385</v>
      </c>
      <c r="BV11" s="79">
        <f t="shared" si="1"/>
        <v>20.805369127516769</v>
      </c>
    </row>
    <row r="12" spans="1:74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4">
        <v>436.81481481481501</v>
      </c>
      <c r="BR12" s="73">
        <v>441.66666666666663</v>
      </c>
      <c r="BS12" s="75">
        <v>447.49999999999989</v>
      </c>
      <c r="BT12" s="76">
        <v>448.1481481481481</v>
      </c>
      <c r="BU12" s="79">
        <f t="shared" si="0"/>
        <v>21.669180492710009</v>
      </c>
      <c r="BV12" s="79">
        <f t="shared" si="1"/>
        <v>0.14483757500518646</v>
      </c>
    </row>
    <row r="13" spans="1:74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4">
        <v>355.55555555555566</v>
      </c>
      <c r="BR13" s="73">
        <v>342.42424242424249</v>
      </c>
      <c r="BS13" s="75">
        <v>355.5555555555556</v>
      </c>
      <c r="BT13" s="76">
        <v>384.84848484848482</v>
      </c>
      <c r="BU13" s="79">
        <f t="shared" si="0"/>
        <v>25.742574257425755</v>
      </c>
      <c r="BV13" s="79">
        <f t="shared" si="1"/>
        <v>8.2386363636363402</v>
      </c>
    </row>
    <row r="14" spans="1:74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4">
        <v>385.74074074074099</v>
      </c>
      <c r="BR14" s="73">
        <v>372.54901960784309</v>
      </c>
      <c r="BS14" s="75">
        <v>382.45614035087721</v>
      </c>
      <c r="BT14" s="76">
        <v>363.88888888888891</v>
      </c>
      <c r="BU14" s="79">
        <f t="shared" si="0"/>
        <v>-8.4408602150537497</v>
      </c>
      <c r="BV14" s="79">
        <f t="shared" si="1"/>
        <v>-4.8547400611620759</v>
      </c>
    </row>
    <row r="15" spans="1:74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4">
        <v>307.69230769230768</v>
      </c>
      <c r="BR15" s="73">
        <v>280.76923076923072</v>
      </c>
      <c r="BS15" s="75">
        <v>306.66666666666663</v>
      </c>
      <c r="BT15" s="76">
        <v>336.30555555555998</v>
      </c>
      <c r="BU15" s="79">
        <f t="shared" si="0"/>
        <v>10.991932526587451</v>
      </c>
      <c r="BV15" s="79">
        <f t="shared" si="1"/>
        <v>9.6648550724652225</v>
      </c>
    </row>
    <row r="16" spans="1:74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4">
        <v>425.83333333333337</v>
      </c>
      <c r="BR16" s="73">
        <v>400.00000000000006</v>
      </c>
      <c r="BS16" s="75">
        <v>435</v>
      </c>
      <c r="BT16" s="76">
        <v>450</v>
      </c>
      <c r="BU16" s="79">
        <f t="shared" si="0"/>
        <v>32.352941176470587</v>
      </c>
      <c r="BV16" s="79">
        <f t="shared" si="1"/>
        <v>3.4482758620689653</v>
      </c>
    </row>
    <row r="17" spans="1:74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4">
        <v>383.33333333333331</v>
      </c>
      <c r="BR17" s="73">
        <v>360.71428571428578</v>
      </c>
      <c r="BS17" s="75">
        <v>361.90476190476198</v>
      </c>
      <c r="BT17" s="76">
        <v>332.77777777777789</v>
      </c>
      <c r="BU17" s="79">
        <f t="shared" si="0"/>
        <v>-4.9206349206349049</v>
      </c>
      <c r="BV17" s="79">
        <f t="shared" si="1"/>
        <v>-8.0482456140350784</v>
      </c>
    </row>
    <row r="18" spans="1:74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4">
        <v>330.15873015873012</v>
      </c>
      <c r="BR18" s="73">
        <v>331.37254901960785</v>
      </c>
      <c r="BS18" s="75">
        <v>337.77777777777777</v>
      </c>
      <c r="BT18" s="76">
        <v>333.33333333333337</v>
      </c>
      <c r="BU18" s="79">
        <f t="shared" si="0"/>
        <v>1.3513513513513375</v>
      </c>
      <c r="BV18" s="79">
        <f t="shared" si="1"/>
        <v>-1.3157894736841975</v>
      </c>
    </row>
    <row r="19" spans="1:74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4">
        <v>379.36507936507945</v>
      </c>
      <c r="BR19" s="73">
        <v>389.81481481481484</v>
      </c>
      <c r="BS19" s="75">
        <v>411.11111111111109</v>
      </c>
      <c r="BT19" s="76">
        <v>447.54901960784315</v>
      </c>
      <c r="BU19" s="79">
        <f t="shared" si="0"/>
        <v>28.482972136223044</v>
      </c>
      <c r="BV19" s="79">
        <f t="shared" si="1"/>
        <v>8.8632750397456377</v>
      </c>
    </row>
    <row r="20" spans="1:74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4">
        <v>362.61904761904799</v>
      </c>
      <c r="BR20" s="73">
        <v>394.44444444444446</v>
      </c>
      <c r="BS20" s="75">
        <v>394.4444444444444</v>
      </c>
      <c r="BT20" s="76">
        <v>395.23809523809524</v>
      </c>
      <c r="BU20" s="79">
        <f t="shared" si="0"/>
        <v>12.925170068027212</v>
      </c>
      <c r="BV20" s="79">
        <f t="shared" si="1"/>
        <v>0.20120724346077648</v>
      </c>
    </row>
    <row r="21" spans="1:74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4">
        <v>372.5</v>
      </c>
      <c r="BR21" s="73">
        <v>365.90909090909088</v>
      </c>
      <c r="BS21" s="75">
        <v>369.29824561403512</v>
      </c>
      <c r="BT21" s="76">
        <v>398.61111111111114</v>
      </c>
      <c r="BU21" s="79">
        <f t="shared" si="0"/>
        <v>3.4963938538726826</v>
      </c>
      <c r="BV21" s="79">
        <f t="shared" si="1"/>
        <v>7.9374505146476624</v>
      </c>
    </row>
    <row r="22" spans="1:74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4">
        <v>345.00000000000011</v>
      </c>
      <c r="BR22" s="73">
        <v>321.42857142857139</v>
      </c>
      <c r="BS22" s="75">
        <v>345.00000000000011</v>
      </c>
      <c r="BT22" s="76">
        <v>350.00000000000006</v>
      </c>
      <c r="BU22" s="79">
        <f t="shared" si="0"/>
        <v>4.9999999999999867</v>
      </c>
      <c r="BV22" s="79">
        <f t="shared" si="1"/>
        <v>1.4492753623188237</v>
      </c>
    </row>
    <row r="23" spans="1:74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4">
        <v>379.74358974359001</v>
      </c>
      <c r="BR23" s="73">
        <v>379.82456140350877</v>
      </c>
      <c r="BS23" s="75">
        <v>369.74358974359001</v>
      </c>
      <c r="BT23" s="76">
        <v>340.27777777777789</v>
      </c>
      <c r="BU23" s="79">
        <f t="shared" si="0"/>
        <v>-4.1735689306091395</v>
      </c>
      <c r="BV23" s="79">
        <f t="shared" si="1"/>
        <v>-7.9692556634304577</v>
      </c>
    </row>
    <row r="24" spans="1:74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4">
        <v>356.41025641025601</v>
      </c>
      <c r="BR24" s="73">
        <v>380.95238095238102</v>
      </c>
      <c r="BS24" s="75">
        <v>406.41025641025647</v>
      </c>
      <c r="BT24" s="76">
        <v>384.75</v>
      </c>
      <c r="BU24" s="79">
        <f t="shared" si="0"/>
        <v>15.424999999999986</v>
      </c>
      <c r="BV24" s="79">
        <f t="shared" si="1"/>
        <v>-5.3296529968454385</v>
      </c>
    </row>
    <row r="25" spans="1:74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4">
        <v>340.51282051282101</v>
      </c>
      <c r="BR25" s="73">
        <v>326.1904761904762</v>
      </c>
      <c r="BS25" s="75">
        <v>320.51282051282061</v>
      </c>
      <c r="BT25" s="76">
        <v>318.33333333333337</v>
      </c>
      <c r="BU25" s="79">
        <f t="shared" si="0"/>
        <v>22.240000000000006</v>
      </c>
      <c r="BV25" s="79">
        <f t="shared" si="1"/>
        <v>-0.68000000000001848</v>
      </c>
    </row>
    <row r="26" spans="1:74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4">
        <v>385.2941176470589</v>
      </c>
      <c r="BR26" s="73">
        <v>358.33333333333297</v>
      </c>
      <c r="BS26" s="75">
        <v>381.66666666666669</v>
      </c>
      <c r="BT26" s="76">
        <v>365.33333333333297</v>
      </c>
      <c r="BU26" s="79">
        <f t="shared" si="0"/>
        <v>1.795665634674783</v>
      </c>
      <c r="BV26" s="79">
        <f t="shared" si="1"/>
        <v>-4.2794759825328503</v>
      </c>
    </row>
    <row r="27" spans="1:74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4">
        <v>330.39215686274514</v>
      </c>
      <c r="BR27" s="73">
        <v>330.39215686274514</v>
      </c>
      <c r="BS27" s="75">
        <v>329.16666666666669</v>
      </c>
      <c r="BT27" s="76">
        <v>338.88888888888891</v>
      </c>
      <c r="BU27" s="79">
        <f t="shared" si="0"/>
        <v>-0.59259259259259278</v>
      </c>
      <c r="BV27" s="79">
        <f t="shared" si="1"/>
        <v>2.953586497890297</v>
      </c>
    </row>
    <row r="28" spans="1:74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4">
        <v>338.33333333333297</v>
      </c>
      <c r="BR28" s="73">
        <v>358.33333333333297</v>
      </c>
      <c r="BS28" s="75">
        <v>349.79166666666703</v>
      </c>
      <c r="BT28" s="76">
        <v>348.4848484848485</v>
      </c>
      <c r="BU28" s="79">
        <f t="shared" si="0"/>
        <v>13.636363636363507</v>
      </c>
      <c r="BV28" s="79">
        <f t="shared" si="1"/>
        <v>-0.37359900373608862</v>
      </c>
    </row>
    <row r="29" spans="1:74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4">
        <v>357.77777777777777</v>
      </c>
      <c r="BR29" s="73">
        <v>402.66666666666703</v>
      </c>
      <c r="BS29" s="75">
        <v>388.33333333333297</v>
      </c>
      <c r="BT29" s="76">
        <v>350.00000000000006</v>
      </c>
      <c r="BU29" s="79">
        <f t="shared" si="0"/>
        <v>-1.1764705882352833</v>
      </c>
      <c r="BV29" s="79">
        <f t="shared" si="1"/>
        <v>-9.871244635193035</v>
      </c>
    </row>
    <row r="30" spans="1:74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4">
        <v>360.60606060606057</v>
      </c>
      <c r="BR30" s="73">
        <v>355.55555555555549</v>
      </c>
      <c r="BS30" s="75">
        <v>343.0555555555556</v>
      </c>
      <c r="BT30" s="76">
        <v>358.71794871794901</v>
      </c>
      <c r="BU30" s="79">
        <f t="shared" si="0"/>
        <v>5.3331660183210676</v>
      </c>
      <c r="BV30" s="79">
        <f t="shared" si="1"/>
        <v>4.5655559015883629</v>
      </c>
    </row>
    <row r="31" spans="1:74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4">
        <v>327.77777777777783</v>
      </c>
      <c r="BR31" s="73">
        <v>300.00000000000006</v>
      </c>
      <c r="BS31" s="75">
        <v>316.66666666666669</v>
      </c>
      <c r="BT31" s="76">
        <v>339.58333333333343</v>
      </c>
      <c r="BU31" s="79">
        <f t="shared" si="0"/>
        <v>9.4776119402985266</v>
      </c>
      <c r="BV31" s="79">
        <f t="shared" si="1"/>
        <v>7.2368421052631815</v>
      </c>
    </row>
    <row r="32" spans="1:74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4">
        <v>337.77777777777777</v>
      </c>
      <c r="BR32" s="73">
        <v>346.66666666666669</v>
      </c>
      <c r="BS32" s="75">
        <v>345.83333333333343</v>
      </c>
      <c r="BT32" s="76">
        <v>351.1904761904762</v>
      </c>
      <c r="BU32" s="79">
        <f t="shared" si="0"/>
        <v>3.7608225108225</v>
      </c>
      <c r="BV32" s="79">
        <f t="shared" si="1"/>
        <v>1.5490533562822479</v>
      </c>
    </row>
    <row r="33" spans="1:74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4">
        <v>327.77777777777777</v>
      </c>
      <c r="BR33" s="73">
        <v>346.875</v>
      </c>
      <c r="BS33" s="75">
        <v>335.41666666666669</v>
      </c>
      <c r="BT33" s="76">
        <v>340.19607843137254</v>
      </c>
      <c r="BU33" s="79">
        <f t="shared" si="0"/>
        <v>2.8499772001823769</v>
      </c>
      <c r="BV33" s="79">
        <f t="shared" si="1"/>
        <v>1.4249177932042301</v>
      </c>
    </row>
    <row r="34" spans="1:74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4">
        <v>354.31372549019602</v>
      </c>
      <c r="BR34" s="73">
        <v>345.37037037037038</v>
      </c>
      <c r="BS34" s="75">
        <v>351.19047619047626</v>
      </c>
      <c r="BT34" s="76">
        <v>326.85185185185185</v>
      </c>
      <c r="BU34" s="79">
        <f t="shared" si="0"/>
        <v>-4.0434930343187396</v>
      </c>
      <c r="BV34" s="79">
        <f t="shared" si="1"/>
        <v>-6.9303201506591545</v>
      </c>
    </row>
    <row r="35" spans="1:74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4">
        <v>317.59259259259261</v>
      </c>
      <c r="BR35" s="73">
        <v>356.5625</v>
      </c>
      <c r="BS35" s="75">
        <v>334.76190476190499</v>
      </c>
      <c r="BT35" s="76">
        <v>331.57894736842104</v>
      </c>
      <c r="BU35" s="79">
        <f t="shared" si="0"/>
        <v>13.22207958921695</v>
      </c>
      <c r="BV35" s="79">
        <f t="shared" si="1"/>
        <v>-0.95081230815309836</v>
      </c>
    </row>
    <row r="36" spans="1:74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4">
        <v>357.14285714285722</v>
      </c>
      <c r="BR36" s="73">
        <v>360.41666666666663</v>
      </c>
      <c r="BS36" s="75">
        <v>361.66666666666674</v>
      </c>
      <c r="BT36" s="76">
        <v>392.59259259259261</v>
      </c>
      <c r="BU36" s="79">
        <f t="shared" si="0"/>
        <v>15.610088616223559</v>
      </c>
      <c r="BV36" s="79">
        <f t="shared" si="1"/>
        <v>8.5509472606246621</v>
      </c>
    </row>
    <row r="37" spans="1:74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4">
        <v>302.03703703703701</v>
      </c>
      <c r="BR37" s="73">
        <v>274.56140350877195</v>
      </c>
      <c r="BS37" s="75">
        <v>309.64912280701799</v>
      </c>
      <c r="BT37" s="76">
        <v>325.87301587301602</v>
      </c>
      <c r="BU37" s="79">
        <f t="shared" si="0"/>
        <v>10.326914464845544</v>
      </c>
      <c r="BV37" s="79">
        <f t="shared" si="1"/>
        <v>5.2394442196140858</v>
      </c>
    </row>
    <row r="38" spans="1:74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4">
        <v>350</v>
      </c>
      <c r="BR38" s="73">
        <v>321.66666666666674</v>
      </c>
      <c r="BS38" s="75">
        <v>350.00000000000011</v>
      </c>
      <c r="BT38" s="76">
        <v>333.33333333333343</v>
      </c>
      <c r="BU38" s="79">
        <f t="shared" si="0"/>
        <v>0.41841004184101172</v>
      </c>
      <c r="BV38" s="79">
        <f t="shared" si="1"/>
        <v>-4.7619047619047654</v>
      </c>
    </row>
    <row r="39" spans="1:74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4">
        <v>423.33333333333297</v>
      </c>
      <c r="BR39" s="73">
        <v>430</v>
      </c>
      <c r="BS39" s="75">
        <v>448.33333333333331</v>
      </c>
      <c r="BT39" s="76">
        <v>466.66666666666663</v>
      </c>
      <c r="BU39" s="79">
        <f t="shared" si="0"/>
        <v>30.232558139535005</v>
      </c>
      <c r="BV39" s="79">
        <f t="shared" si="1"/>
        <v>4.0892193308550144</v>
      </c>
    </row>
    <row r="40" spans="1:74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4">
        <v>359.277777777778</v>
      </c>
      <c r="BR40" s="73">
        <v>318.33333333333337</v>
      </c>
      <c r="BS40" s="75">
        <v>297.277777777778</v>
      </c>
      <c r="BT40" s="76">
        <v>296.4285714285715</v>
      </c>
      <c r="BU40" s="79">
        <f t="shared" si="0"/>
        <v>-3.4259857789267927</v>
      </c>
      <c r="BV40" s="79">
        <f t="shared" si="1"/>
        <v>-0.28566089115524085</v>
      </c>
    </row>
    <row r="41" spans="1:74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4">
        <v>325.64102564102598</v>
      </c>
      <c r="BR41" s="73">
        <v>296.15384615384613</v>
      </c>
      <c r="BS41" s="75">
        <v>305.12820512820514</v>
      </c>
      <c r="BT41" s="76">
        <v>333.33333333333337</v>
      </c>
      <c r="BU41" s="79">
        <f t="shared" si="0"/>
        <v>1.8821384524640199</v>
      </c>
      <c r="BV41" s="79">
        <f t="shared" si="1"/>
        <v>9.2436974789916047</v>
      </c>
    </row>
    <row r="42" spans="1:74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:BP42" si="21">AVERAGE(BO5:BO41)</f>
        <v>352.93048147653406</v>
      </c>
      <c r="BP42" s="14">
        <f t="shared" si="21"/>
        <v>353.3786489227665</v>
      </c>
      <c r="BQ42" s="14">
        <f t="shared" ref="BQ42:BT42" si="22">AVERAGE(BQ5:BQ41)</f>
        <v>352.79136861136845</v>
      </c>
      <c r="BR42" s="14">
        <f t="shared" si="22"/>
        <v>350.54675534771684</v>
      </c>
      <c r="BS42" s="14">
        <f t="shared" si="22"/>
        <v>355.79528305186199</v>
      </c>
      <c r="BT42" s="14">
        <f t="shared" si="22"/>
        <v>361.29208234084416</v>
      </c>
      <c r="BU42" s="80">
        <f t="shared" si="0"/>
        <v>8.1187015600906882</v>
      </c>
      <c r="BV42" s="80">
        <f t="shared" si="1"/>
        <v>1.5449331542096192</v>
      </c>
    </row>
    <row r="43" spans="1:74" ht="15" customHeight="1" x14ac:dyDescent="0.25">
      <c r="A43" s="11" t="s">
        <v>44</v>
      </c>
      <c r="E43" s="14">
        <f>E42/D42*100-100</f>
        <v>7.5524922131515524</v>
      </c>
      <c r="F43" s="14">
        <f t="shared" ref="F43:AS43" si="23">F42/E42*100-100</f>
        <v>12.140921363290147</v>
      </c>
      <c r="G43" s="14">
        <f t="shared" si="23"/>
        <v>-4.9945461730845722</v>
      </c>
      <c r="H43" s="14">
        <f t="shared" si="23"/>
        <v>1.3108290224215011</v>
      </c>
      <c r="I43" s="14">
        <f t="shared" si="23"/>
        <v>13.841233912217078</v>
      </c>
      <c r="J43" s="14">
        <f t="shared" si="23"/>
        <v>-14.01623722496889</v>
      </c>
      <c r="K43" s="14">
        <f t="shared" si="23"/>
        <v>19.483947276998421</v>
      </c>
      <c r="L43" s="14">
        <f t="shared" si="23"/>
        <v>-16.764243847781174</v>
      </c>
      <c r="M43" s="14">
        <f t="shared" si="23"/>
        <v>-3.738053229139382E-2</v>
      </c>
      <c r="N43" s="14">
        <f t="shared" si="23"/>
        <v>4.1012665574236422</v>
      </c>
      <c r="O43" s="14">
        <f t="shared" si="23"/>
        <v>2.1823222231757313</v>
      </c>
      <c r="P43" s="14">
        <f t="shared" si="23"/>
        <v>30.655037197236396</v>
      </c>
      <c r="Q43" s="14">
        <f t="shared" si="23"/>
        <v>-3.8993359553723366</v>
      </c>
      <c r="R43" s="14">
        <f t="shared" si="23"/>
        <v>-3.1905271691828716</v>
      </c>
      <c r="S43" s="14">
        <f t="shared" si="23"/>
        <v>1.4033088234866682</v>
      </c>
      <c r="T43" s="14">
        <f t="shared" si="23"/>
        <v>-3.3716008044298036</v>
      </c>
      <c r="U43" s="14">
        <f t="shared" si="23"/>
        <v>-18.031565582230456</v>
      </c>
      <c r="V43" s="14">
        <f t="shared" si="23"/>
        <v>87.119108591287386</v>
      </c>
      <c r="W43" s="14">
        <f t="shared" si="23"/>
        <v>-18.769048950226193</v>
      </c>
      <c r="X43" s="14">
        <f t="shared" si="23"/>
        <v>-11.59366430770217</v>
      </c>
      <c r="Y43" s="14">
        <f t="shared" si="23"/>
        <v>-9.8722827814000169</v>
      </c>
      <c r="Z43" s="14">
        <f t="shared" si="23"/>
        <v>8.0094914296793718</v>
      </c>
      <c r="AA43" s="14">
        <f t="shared" si="23"/>
        <v>-5.2831078271856029</v>
      </c>
      <c r="AB43" s="14">
        <f t="shared" si="23"/>
        <v>-2.3590127062510788</v>
      </c>
      <c r="AC43" s="14">
        <f t="shared" si="23"/>
        <v>-19.597389680120202</v>
      </c>
      <c r="AD43" s="14">
        <f t="shared" si="23"/>
        <v>17.276334033663929</v>
      </c>
      <c r="AE43" s="14">
        <f t="shared" si="23"/>
        <v>3.3871598215067706</v>
      </c>
      <c r="AF43" s="14">
        <f t="shared" si="23"/>
        <v>-2.3063243369887942</v>
      </c>
      <c r="AG43" s="14">
        <f t="shared" si="23"/>
        <v>8.794302176464285</v>
      </c>
      <c r="AH43" s="14">
        <f t="shared" si="23"/>
        <v>-0.61240065953927569</v>
      </c>
      <c r="AI43" s="14">
        <f t="shared" si="23"/>
        <v>-9.6484687358426413E-2</v>
      </c>
      <c r="AJ43" s="14">
        <f t="shared" si="23"/>
        <v>-6.7854631110225796</v>
      </c>
      <c r="AK43" s="14">
        <f t="shared" si="23"/>
        <v>3.5310404561180064</v>
      </c>
      <c r="AL43" s="14">
        <f t="shared" si="23"/>
        <v>0.6468447294279116</v>
      </c>
      <c r="AM43" s="14">
        <f t="shared" si="23"/>
        <v>-0.2196196171331195</v>
      </c>
      <c r="AN43" s="14">
        <f t="shared" si="23"/>
        <v>-1.0022122103510469</v>
      </c>
      <c r="AO43" s="14">
        <f t="shared" si="23"/>
        <v>4.2906229639763467</v>
      </c>
      <c r="AP43" s="14">
        <f t="shared" si="23"/>
        <v>2.953873560005178</v>
      </c>
      <c r="AQ43" s="14">
        <f t="shared" si="23"/>
        <v>6.1482068751701036</v>
      </c>
      <c r="AR43" s="14">
        <f t="shared" si="23"/>
        <v>-5.4606953067483488</v>
      </c>
      <c r="AS43" s="14">
        <f t="shared" si="23"/>
        <v>-2.5435388938032872</v>
      </c>
      <c r="AT43" s="14">
        <f t="shared" ref="AT43" si="24">AT42/AS42*100-100</f>
        <v>5.3459874780642451</v>
      </c>
      <c r="AU43" s="14">
        <f t="shared" ref="AU43" si="25">AU42/AT42*100-100</f>
        <v>-0.27481946219153031</v>
      </c>
      <c r="AV43" s="14">
        <f t="shared" ref="AV43" si="26">AV42/AU42*100-100</f>
        <v>-0.49147643791674511</v>
      </c>
      <c r="AW43" s="14">
        <f t="shared" ref="AW43:AX43" si="27">AW42/AV42*100-100</f>
        <v>4.0563421528184307</v>
      </c>
      <c r="AX43" s="14">
        <f t="shared" si="27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8">BA42/AZ42*100-100</f>
        <v>2.0917768782232145</v>
      </c>
      <c r="BB43" s="14">
        <f t="shared" si="28"/>
        <v>-1.2959078893208584</v>
      </c>
      <c r="BC43" s="14">
        <f t="shared" si="28"/>
        <v>1.9650061327192105</v>
      </c>
      <c r="BD43" s="14">
        <f t="shared" si="28"/>
        <v>-2.2097993428757974</v>
      </c>
      <c r="BE43" s="14">
        <f t="shared" si="28"/>
        <v>0.95933795056011206</v>
      </c>
      <c r="BF43" s="14">
        <f t="shared" si="28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9">BI42/BH42*100-100</f>
        <v>2.4438675217512582</v>
      </c>
      <c r="BJ43" s="14">
        <f t="shared" ref="BJ43:BN43" si="30">BJ42/BI42*100-100</f>
        <v>-2.6125088602284734</v>
      </c>
      <c r="BK43" s="14">
        <f t="shared" si="30"/>
        <v>0.20693594340679056</v>
      </c>
      <c r="BL43" s="14">
        <f t="shared" si="30"/>
        <v>0.43942871224231794</v>
      </c>
      <c r="BM43" s="14">
        <f t="shared" si="30"/>
        <v>3.2754889198744621</v>
      </c>
      <c r="BN43" s="14">
        <f t="shared" si="30"/>
        <v>0.41672488357306747</v>
      </c>
      <c r="BO43" s="14">
        <f t="shared" ref="BO43:BS43" si="31">BO42/BN42*100-100</f>
        <v>1.4231449823758737</v>
      </c>
      <c r="BP43" s="14">
        <f t="shared" si="31"/>
        <v>0.12698462438196145</v>
      </c>
      <c r="BQ43" s="14">
        <f t="shared" si="31"/>
        <v>-0.16619009472934465</v>
      </c>
      <c r="BR43" s="14">
        <f t="shared" si="31"/>
        <v>-0.63624381528569529</v>
      </c>
      <c r="BS43" s="14">
        <f t="shared" si="31"/>
        <v>1.4972404177408407</v>
      </c>
      <c r="BT43" s="14">
        <f>BT42/BS42*100-100</f>
        <v>1.5449331542096303</v>
      </c>
      <c r="BU43" s="81"/>
      <c r="BV43" s="81"/>
    </row>
    <row r="44" spans="1:74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2">P42/D42*100-100</f>
        <v>57.007393479165984</v>
      </c>
      <c r="Q44" s="14">
        <f t="shared" si="32"/>
        <v>40.289773512277236</v>
      </c>
      <c r="R44" s="14">
        <f t="shared" si="32"/>
        <v>21.109928937361303</v>
      </c>
      <c r="S44" s="14">
        <f t="shared" si="32"/>
        <v>29.265710871711349</v>
      </c>
      <c r="T44" s="14">
        <f t="shared" si="32"/>
        <v>23.291249641699281</v>
      </c>
      <c r="U44" s="14">
        <f t="shared" si="32"/>
        <v>-11.227326310138153</v>
      </c>
      <c r="V44" s="14">
        <f t="shared" si="32"/>
        <v>93.188376874986886</v>
      </c>
      <c r="W44" s="14">
        <f t="shared" si="32"/>
        <v>31.338777659702515</v>
      </c>
      <c r="X44" s="14">
        <f t="shared" si="32"/>
        <v>39.497502082705694</v>
      </c>
      <c r="Y44" s="14">
        <f t="shared" si="32"/>
        <v>25.772928794373399</v>
      </c>
      <c r="Z44" s="14">
        <f t="shared" si="32"/>
        <v>30.494762685793688</v>
      </c>
      <c r="AA44" s="14">
        <f t="shared" si="32"/>
        <v>20.960828619962271</v>
      </c>
      <c r="AB44" s="14">
        <f t="shared" si="32"/>
        <v>-9.6036786358750845</v>
      </c>
      <c r="AC44" s="14">
        <f t="shared" si="32"/>
        <v>-24.369927375161865</v>
      </c>
      <c r="AD44" s="14">
        <f t="shared" si="32"/>
        <v>-8.3806842369527459</v>
      </c>
      <c r="AE44" s="14">
        <f t="shared" si="32"/>
        <v>-6.5882469573090532</v>
      </c>
      <c r="AF44" s="14">
        <f t="shared" si="32"/>
        <v>-5.5584322948785001</v>
      </c>
      <c r="AG44" s="14">
        <f t="shared" si="32"/>
        <v>25.349526655136373</v>
      </c>
      <c r="AH44" s="14">
        <f t="shared" si="32"/>
        <v>-33.421078015454114</v>
      </c>
      <c r="AI44" s="14">
        <f t="shared" si="32"/>
        <v>-18.116576673999546</v>
      </c>
      <c r="AJ44" s="14">
        <f t="shared" si="32"/>
        <v>-13.663140492744063</v>
      </c>
      <c r="AK44" s="14">
        <f t="shared" si="32"/>
        <v>-0.82357380893243715</v>
      </c>
      <c r="AL44" s="14">
        <f t="shared" si="32"/>
        <v>-7.5840999198603924</v>
      </c>
      <c r="AM44" s="14">
        <f t="shared" si="32"/>
        <v>-2.643620880246317</v>
      </c>
      <c r="AN44" s="14">
        <f t="shared" si="32"/>
        <v>-1.2907752451308454</v>
      </c>
      <c r="AO44" s="14">
        <f t="shared" si="32"/>
        <v>28.036222966148216</v>
      </c>
      <c r="AP44" s="14">
        <f t="shared" si="32"/>
        <v>12.399702966274845</v>
      </c>
      <c r="AQ44" s="14">
        <f t="shared" si="32"/>
        <v>15.401438087381351</v>
      </c>
      <c r="AR44" s="14">
        <f t="shared" si="32"/>
        <v>11.675312074608499</v>
      </c>
      <c r="AS44" s="14">
        <f t="shared" si="32"/>
        <v>3.7230718833640708E-2</v>
      </c>
      <c r="AT44" s="14">
        <f t="shared" ref="AT44" si="33">AT42/AH42*100-100</f>
        <v>6.0345649213828807</v>
      </c>
      <c r="AU44" s="14">
        <f t="shared" ref="AU44" si="34">AU42/AI42*100-100</f>
        <v>5.8452857934101985</v>
      </c>
      <c r="AV44" s="14">
        <f t="shared" ref="AV44" si="35">AV42/AJ42*100-100</f>
        <v>12.992119757604655</v>
      </c>
      <c r="AW44" s="14">
        <f t="shared" ref="AW44:AX44" si="36">AW42/AK42*100-100</f>
        <v>13.565425617962617</v>
      </c>
      <c r="AX44" s="14">
        <f t="shared" si="36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7">BA42/AO42*100-100</f>
        <v>11.737109548955218</v>
      </c>
      <c r="BB44" s="14">
        <f t="shared" si="37"/>
        <v>7.1247692946014354</v>
      </c>
      <c r="BC44" s="14">
        <f t="shared" si="37"/>
        <v>2.9030831480323371</v>
      </c>
      <c r="BD44" s="14">
        <f t="shared" si="37"/>
        <v>6.4415819635399032</v>
      </c>
      <c r="BE44" s="14">
        <f t="shared" si="37"/>
        <v>10.267410938913855</v>
      </c>
      <c r="BF44" s="14">
        <f t="shared" si="37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8">BI42/AW42*100-100</f>
        <v>8.2412379338687032</v>
      </c>
      <c r="BJ44" s="14">
        <f t="shared" ref="BJ44:BN44" si="39">BJ42/AX42*100-100</f>
        <v>5.5333658539064885</v>
      </c>
      <c r="BK44" s="14">
        <f t="shared" si="39"/>
        <v>5.5771893938942441</v>
      </c>
      <c r="BL44" s="14">
        <f t="shared" si="39"/>
        <v>6.1747719115474666</v>
      </c>
      <c r="BM44" s="14">
        <f t="shared" si="39"/>
        <v>7.405824596438876</v>
      </c>
      <c r="BN44" s="14">
        <f t="shared" si="39"/>
        <v>9.2694427228007896</v>
      </c>
      <c r="BO44" s="14">
        <f t="shared" ref="BO44:BS44" si="40">BO42/BC42*100-100</f>
        <v>8.6887644276013418</v>
      </c>
      <c r="BP44" s="14">
        <f t="shared" si="40"/>
        <v>11.285979285826215</v>
      </c>
      <c r="BQ44" s="14">
        <f t="shared" si="40"/>
        <v>10.045326432149238</v>
      </c>
      <c r="BR44" s="14">
        <f t="shared" si="40"/>
        <v>8.3061548650969996</v>
      </c>
      <c r="BS44" s="14">
        <f t="shared" si="40"/>
        <v>8.8275661028763324</v>
      </c>
      <c r="BT44" s="14">
        <f>BT42/BH42*100-100</f>
        <v>8.1187015600906847</v>
      </c>
      <c r="BU44" s="82"/>
      <c r="BV44" s="82"/>
    </row>
    <row r="46" spans="1:74" ht="15" customHeight="1" x14ac:dyDescent="0.25">
      <c r="A46" s="12" t="s">
        <v>47</v>
      </c>
      <c r="BU46" s="84"/>
      <c r="BV46" s="84"/>
    </row>
    <row r="47" spans="1:74" ht="15" customHeight="1" x14ac:dyDescent="0.25">
      <c r="A47" s="4" t="s">
        <v>39</v>
      </c>
      <c r="B47" s="64">
        <v>466.67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U47"/>
      <c r="BV47"/>
    </row>
    <row r="48" spans="1:74" ht="15" customHeight="1" x14ac:dyDescent="0.25">
      <c r="A48" s="4" t="s">
        <v>17</v>
      </c>
      <c r="B48" s="64">
        <v>450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U48"/>
      <c r="BV48"/>
    </row>
    <row r="49" spans="1:74" ht="15" customHeight="1" x14ac:dyDescent="0.25">
      <c r="A49" s="4" t="s">
        <v>13</v>
      </c>
      <c r="B49" s="64">
        <v>448.15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U49"/>
      <c r="BV49"/>
    </row>
    <row r="50" spans="1:74" ht="15" customHeight="1" x14ac:dyDescent="0.25">
      <c r="F50" s="5"/>
      <c r="BU50"/>
      <c r="BV50"/>
    </row>
    <row r="51" spans="1:74" ht="15" customHeight="1" x14ac:dyDescent="0.25">
      <c r="A51" s="12" t="s">
        <v>48</v>
      </c>
      <c r="BU51"/>
      <c r="BV51"/>
    </row>
    <row r="52" spans="1:74" ht="15" customHeight="1" x14ac:dyDescent="0.25">
      <c r="A52" s="4" t="s">
        <v>26</v>
      </c>
      <c r="B52" s="64">
        <v>318.33</v>
      </c>
      <c r="I52" s="4"/>
      <c r="J52" s="28"/>
      <c r="AD52" s="4"/>
      <c r="AE52" s="38"/>
      <c r="AH52" s="4"/>
      <c r="BU52"/>
      <c r="BV52"/>
    </row>
    <row r="53" spans="1:74" ht="15" customHeight="1" x14ac:dyDescent="0.25">
      <c r="A53" s="4" t="s">
        <v>40</v>
      </c>
      <c r="B53" s="64">
        <v>296.43</v>
      </c>
      <c r="I53" s="4"/>
      <c r="J53" s="28"/>
      <c r="AD53" s="4"/>
      <c r="AE53" s="38"/>
      <c r="AH53" s="4"/>
      <c r="AI53" s="22"/>
      <c r="BU53"/>
      <c r="BV53"/>
    </row>
    <row r="54" spans="1:74" ht="15" customHeight="1" x14ac:dyDescent="0.25">
      <c r="A54" s="4" t="s">
        <v>12</v>
      </c>
      <c r="B54" s="64">
        <v>250</v>
      </c>
      <c r="I54" s="4"/>
      <c r="J54" s="28"/>
      <c r="AD54" s="4"/>
      <c r="AE54" s="38"/>
      <c r="BU54"/>
      <c r="BV54"/>
    </row>
    <row r="55" spans="1:74" x14ac:dyDescent="0.25">
      <c r="BU55"/>
      <c r="BV55"/>
    </row>
    <row r="56" spans="1:74" x14ac:dyDescent="0.25">
      <c r="BU56"/>
      <c r="BV56"/>
    </row>
    <row r="57" spans="1:74" x14ac:dyDescent="0.25">
      <c r="BU57" s="85"/>
      <c r="BV57" s="85"/>
    </row>
    <row r="58" spans="1:74" x14ac:dyDescent="0.25">
      <c r="BU58" s="85"/>
      <c r="BV58" s="85"/>
    </row>
    <row r="59" spans="1:74" x14ac:dyDescent="0.25">
      <c r="BU59" s="85"/>
      <c r="BV59" s="85"/>
    </row>
    <row r="60" spans="1:74" x14ac:dyDescent="0.25">
      <c r="BU60" s="85"/>
      <c r="BV60" s="85"/>
    </row>
    <row r="61" spans="1:74" x14ac:dyDescent="0.25">
      <c r="BU61" s="85"/>
      <c r="BV61" s="85"/>
    </row>
    <row r="62" spans="1:74" x14ac:dyDescent="0.25">
      <c r="BU62" s="85"/>
      <c r="BV62" s="85"/>
    </row>
    <row r="63" spans="1:74" x14ac:dyDescent="0.25">
      <c r="BU63" s="85"/>
      <c r="BV63" s="85"/>
    </row>
    <row r="64" spans="1:74" x14ac:dyDescent="0.25">
      <c r="BU64" s="85"/>
      <c r="BV64" s="85"/>
    </row>
    <row r="65" spans="73:74" x14ac:dyDescent="0.25">
      <c r="BU65" s="85"/>
      <c r="BV65" s="85"/>
    </row>
    <row r="66" spans="73:74" x14ac:dyDescent="0.25">
      <c r="BU66" s="85"/>
      <c r="BV66" s="85"/>
    </row>
    <row r="67" spans="73:74" x14ac:dyDescent="0.25">
      <c r="BU67" s="85"/>
      <c r="BV67" s="85"/>
    </row>
    <row r="68" spans="73:74" x14ac:dyDescent="0.25">
      <c r="BU68" s="85"/>
      <c r="BV68" s="85"/>
    </row>
    <row r="69" spans="73:74" x14ac:dyDescent="0.25">
      <c r="BU69" s="85"/>
      <c r="BV69" s="85"/>
    </row>
    <row r="70" spans="73:74" x14ac:dyDescent="0.25">
      <c r="BU70" s="85"/>
      <c r="BV70" s="85"/>
    </row>
    <row r="71" spans="73:74" x14ac:dyDescent="0.25">
      <c r="BU71" s="85"/>
      <c r="BV71" s="85"/>
    </row>
    <row r="72" spans="73:74" x14ac:dyDescent="0.25">
      <c r="BU72" s="85"/>
      <c r="BV72" s="85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V72"/>
  <sheetViews>
    <sheetView tabSelected="1" zoomScale="110" zoomScaleNormal="110" workbookViewId="0">
      <pane xSplit="1" topLeftCell="BI1" activePane="topRight" state="frozen"/>
      <selection activeCell="BE5" sqref="BE5"/>
      <selection pane="topRight" activeCell="BU1" sqref="BU1:BV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73" max="74" width="29" style="83" customWidth="1"/>
  </cols>
  <sheetData>
    <row r="2" spans="1:74" x14ac:dyDescent="0.25">
      <c r="BU2" s="77"/>
      <c r="BV2" s="77"/>
    </row>
    <row r="3" spans="1:74" x14ac:dyDescent="0.25">
      <c r="BU3" s="78" t="s">
        <v>49</v>
      </c>
      <c r="BV3" s="78" t="s">
        <v>50</v>
      </c>
    </row>
    <row r="4" spans="1:74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51">
        <v>44166</v>
      </c>
      <c r="BR4" s="51">
        <v>44197</v>
      </c>
      <c r="BS4" s="51">
        <v>44228</v>
      </c>
      <c r="BT4" s="51">
        <v>44256</v>
      </c>
      <c r="BU4" s="78"/>
      <c r="BV4" s="78"/>
    </row>
    <row r="5" spans="1:74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4">
        <v>1196.1538461538462</v>
      </c>
      <c r="BR5" s="73">
        <v>1224.25</v>
      </c>
      <c r="BS5" s="75">
        <v>1166.25</v>
      </c>
      <c r="BT5" s="76">
        <v>1219.2307692307693</v>
      </c>
      <c r="BU5" s="79">
        <f>(BT5-BH5)/BH5*100</f>
        <v>-2.9690847872664876</v>
      </c>
      <c r="BV5" s="79">
        <f>(BT5-BS5)/BS5*100</f>
        <v>4.5428312309341292</v>
      </c>
    </row>
    <row r="6" spans="1:74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4">
        <v>1093.3333333333333</v>
      </c>
      <c r="BR6" s="73">
        <v>1131.25</v>
      </c>
      <c r="BS6" s="75">
        <v>1120</v>
      </c>
      <c r="BT6" s="76">
        <v>1210</v>
      </c>
      <c r="BU6" s="79">
        <f t="shared" ref="BU6:BU42" si="0">(BT6-BH6)/BH6*100</f>
        <v>5.2173913043478262</v>
      </c>
      <c r="BV6" s="79">
        <f t="shared" ref="BV6:BV42" si="1">(BT6-BS6)/BS6*100</f>
        <v>8.0357142857142865</v>
      </c>
    </row>
    <row r="7" spans="1:74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4">
        <v>822</v>
      </c>
      <c r="BR7" s="73">
        <v>875</v>
      </c>
      <c r="BS7" s="75">
        <v>968</v>
      </c>
      <c r="BT7" s="76">
        <v>1126.6666666666699</v>
      </c>
      <c r="BU7" s="79">
        <f t="shared" si="0"/>
        <v>-17.761557177615334</v>
      </c>
      <c r="BV7" s="79">
        <f t="shared" si="1"/>
        <v>16.391184573003091</v>
      </c>
    </row>
    <row r="8" spans="1:74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4">
        <v>1137.2727272727273</v>
      </c>
      <c r="BR8" s="73">
        <v>1186.8181818181818</v>
      </c>
      <c r="BS8" s="75">
        <v>1190.4545454545455</v>
      </c>
      <c r="BT8" s="76">
        <v>1167.7272727272727</v>
      </c>
      <c r="BU8" s="79">
        <f t="shared" si="0"/>
        <v>0.88356567838209477</v>
      </c>
      <c r="BV8" s="79">
        <f t="shared" si="1"/>
        <v>-1.9091256204658285</v>
      </c>
    </row>
    <row r="9" spans="1:74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4">
        <v>1145.4545454545455</v>
      </c>
      <c r="BR9" s="73">
        <v>1150</v>
      </c>
      <c r="BS9" s="75">
        <v>1162</v>
      </c>
      <c r="BT9" s="76">
        <v>1168.3333333333333</v>
      </c>
      <c r="BU9" s="79">
        <f t="shared" si="0"/>
        <v>2.8538812785381638E-2</v>
      </c>
      <c r="BV9" s="79">
        <f t="shared" si="1"/>
        <v>0.54503729202523732</v>
      </c>
    </row>
    <row r="10" spans="1:74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4">
        <v>1100.8333333333333</v>
      </c>
      <c r="BR10" s="73">
        <v>1155.55555555556</v>
      </c>
      <c r="BS10" s="75">
        <v>1243.75</v>
      </c>
      <c r="BT10" s="76">
        <v>1255.5555555555557</v>
      </c>
      <c r="BU10" s="79">
        <f t="shared" si="0"/>
        <v>10.988336402701053</v>
      </c>
      <c r="BV10" s="79">
        <f t="shared" si="1"/>
        <v>0.94919039642658543</v>
      </c>
    </row>
    <row r="11" spans="1:74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4">
        <v>773.75</v>
      </c>
      <c r="BR11" s="73">
        <v>846.66666666666663</v>
      </c>
      <c r="BS11" s="75">
        <v>792.22222222222194</v>
      </c>
      <c r="BT11" s="76">
        <v>907.27272727272725</v>
      </c>
      <c r="BU11" s="79">
        <f t="shared" si="0"/>
        <v>-18.01752464403091</v>
      </c>
      <c r="BV11" s="79">
        <f t="shared" si="1"/>
        <v>14.522504143822554</v>
      </c>
    </row>
    <row r="12" spans="1:74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4">
        <v>1450</v>
      </c>
      <c r="BR12" s="73">
        <v>1430</v>
      </c>
      <c r="BS12" s="75">
        <v>1409.2</v>
      </c>
      <c r="BT12" s="76">
        <v>1321.4285714285713</v>
      </c>
      <c r="BU12" s="79">
        <f t="shared" si="0"/>
        <v>3.9471835932012844</v>
      </c>
      <c r="BV12" s="79">
        <f t="shared" si="1"/>
        <v>-6.2284578889745044</v>
      </c>
    </row>
    <row r="13" spans="1:74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4">
        <v>1080</v>
      </c>
      <c r="BR13" s="73">
        <v>1081.1111111111111</v>
      </c>
      <c r="BS13" s="75">
        <v>1088</v>
      </c>
      <c r="BT13" s="76">
        <v>1181.8181818181799</v>
      </c>
      <c r="BU13" s="79">
        <f t="shared" si="0"/>
        <v>-10.468319559228792</v>
      </c>
      <c r="BV13" s="79">
        <f t="shared" si="1"/>
        <v>8.6229946524062449</v>
      </c>
    </row>
    <row r="14" spans="1:74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4">
        <v>1233.8235294117646</v>
      </c>
      <c r="BR14" s="73">
        <v>1202.0833333333333</v>
      </c>
      <c r="BS14" s="75">
        <v>1175.8421052631579</v>
      </c>
      <c r="BT14" s="76">
        <v>1180.8333333333333</v>
      </c>
      <c r="BU14" s="79">
        <f t="shared" si="0"/>
        <v>-6.5113682501015093</v>
      </c>
      <c r="BV14" s="79">
        <f t="shared" si="1"/>
        <v>0.42448114826252831</v>
      </c>
    </row>
    <row r="15" spans="1:74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4">
        <v>980.53846153846155</v>
      </c>
      <c r="BR15" s="73">
        <v>934.61538461538464</v>
      </c>
      <c r="BS15" s="75">
        <v>1016.7857142857143</v>
      </c>
      <c r="BT15" s="76">
        <v>958.95833333333337</v>
      </c>
      <c r="BU15" s="79">
        <f t="shared" si="0"/>
        <v>-18.68312134060135</v>
      </c>
      <c r="BV15" s="79">
        <f t="shared" si="1"/>
        <v>-5.6872731530265783</v>
      </c>
    </row>
    <row r="16" spans="1:74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4">
        <v>1240.6363636363637</v>
      </c>
      <c r="BR16" s="73">
        <v>1271.42857142857</v>
      </c>
      <c r="BS16" s="75">
        <v>1173.6666666666667</v>
      </c>
      <c r="BT16" s="76">
        <v>1231.25</v>
      </c>
      <c r="BU16" s="79">
        <f t="shared" si="0"/>
        <v>8.6716681376875542</v>
      </c>
      <c r="BV16" s="79">
        <f t="shared" si="1"/>
        <v>4.9062766259585278</v>
      </c>
    </row>
    <row r="17" spans="1:74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4">
        <v>1188.4615384615386</v>
      </c>
      <c r="BR17" s="73">
        <v>1172.8571428571429</v>
      </c>
      <c r="BS17" s="75">
        <v>1193.2142857142858</v>
      </c>
      <c r="BT17" s="76">
        <v>1265.4166666666667</v>
      </c>
      <c r="BU17" s="79">
        <f t="shared" si="0"/>
        <v>6.1146051712089511</v>
      </c>
      <c r="BV17" s="79">
        <f t="shared" si="1"/>
        <v>6.0510825102264798</v>
      </c>
    </row>
    <row r="18" spans="1:74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4">
        <v>1263.5</v>
      </c>
      <c r="BR18" s="73">
        <v>1301.1764705882354</v>
      </c>
      <c r="BS18" s="75">
        <v>1373.6842105263158</v>
      </c>
      <c r="BT18" s="76">
        <v>1355.8823529411766</v>
      </c>
      <c r="BU18" s="79">
        <f t="shared" si="0"/>
        <v>4.9715370018975351</v>
      </c>
      <c r="BV18" s="79">
        <f t="shared" si="1"/>
        <v>-1.2959206671174173</v>
      </c>
    </row>
    <row r="19" spans="1:74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4">
        <v>1303.409090909091</v>
      </c>
      <c r="BR19" s="73">
        <v>1358.8888888888901</v>
      </c>
      <c r="BS19" s="75">
        <v>1317.6666666666699</v>
      </c>
      <c r="BT19" s="76">
        <v>1232.1428571428571</v>
      </c>
      <c r="BU19" s="79">
        <f t="shared" si="0"/>
        <v>1.7599056140005935</v>
      </c>
      <c r="BV19" s="79">
        <f t="shared" si="1"/>
        <v>-6.4905496729430263</v>
      </c>
    </row>
    <row r="20" spans="1:74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4">
        <v>1444.4444444444443</v>
      </c>
      <c r="BR20" s="73">
        <v>1435.55555555556</v>
      </c>
      <c r="BS20" s="75">
        <v>1397.7777777777801</v>
      </c>
      <c r="BT20" s="76">
        <v>1322.8571428571399</v>
      </c>
      <c r="BU20" s="79">
        <f t="shared" si="0"/>
        <v>7.2586872586870284</v>
      </c>
      <c r="BV20" s="79">
        <f t="shared" si="1"/>
        <v>-5.3599818305704323</v>
      </c>
    </row>
    <row r="21" spans="1:74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4">
        <v>1217.6315789473683</v>
      </c>
      <c r="BR21" s="73">
        <v>1258.57142857143</v>
      </c>
      <c r="BS21" s="75">
        <v>1221.94444444444</v>
      </c>
      <c r="BT21" s="76">
        <v>1197.7272727272727</v>
      </c>
      <c r="BU21" s="79">
        <f t="shared" si="0"/>
        <v>7.5702293776949983</v>
      </c>
      <c r="BV21" s="79">
        <f t="shared" si="1"/>
        <v>-1.9818553803546828</v>
      </c>
    </row>
    <row r="22" spans="1:74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4">
        <v>1270</v>
      </c>
      <c r="BR22" s="73">
        <v>1300.76923076923</v>
      </c>
      <c r="BS22" s="75">
        <v>1270</v>
      </c>
      <c r="BT22" s="76">
        <v>1357.6923076923076</v>
      </c>
      <c r="BU22" s="79">
        <f t="shared" si="0"/>
        <v>5.7942057942060572</v>
      </c>
      <c r="BV22" s="79">
        <f t="shared" si="1"/>
        <v>6.9049061175045372</v>
      </c>
    </row>
    <row r="23" spans="1:74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4">
        <v>1045</v>
      </c>
      <c r="BR23" s="73">
        <v>1098.8235294117601</v>
      </c>
      <c r="BS23" s="75">
        <v>1175</v>
      </c>
      <c r="BT23" s="76">
        <v>1254.1666666666699</v>
      </c>
      <c r="BU23" s="79">
        <f t="shared" si="0"/>
        <v>3.4991909385115969</v>
      </c>
      <c r="BV23" s="79">
        <f t="shared" si="1"/>
        <v>6.7375886524825468</v>
      </c>
    </row>
    <row r="24" spans="1:74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4">
        <v>1342.3076923076924</v>
      </c>
      <c r="BR24" s="73">
        <v>1310.7142857142858</v>
      </c>
      <c r="BS24" s="75">
        <v>1342.3076923076924</v>
      </c>
      <c r="BT24" s="76">
        <v>1440</v>
      </c>
      <c r="BU24" s="79">
        <f t="shared" si="0"/>
        <v>6.666666666666667</v>
      </c>
      <c r="BV24" s="79">
        <f t="shared" si="1"/>
        <v>7.2779369627507116</v>
      </c>
    </row>
    <row r="25" spans="1:74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4">
        <v>1314.6153846153845</v>
      </c>
      <c r="BR25" s="73">
        <v>1325</v>
      </c>
      <c r="BS25" s="75">
        <v>1561.3846153846155</v>
      </c>
      <c r="BT25" s="76">
        <v>1631.8181818181799</v>
      </c>
      <c r="BU25" s="79">
        <f t="shared" si="0"/>
        <v>25.524475524475381</v>
      </c>
      <c r="BV25" s="79">
        <f t="shared" si="1"/>
        <v>4.5109683891828647</v>
      </c>
    </row>
    <row r="26" spans="1:74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4">
        <v>1534.2105263157894</v>
      </c>
      <c r="BR26" s="73">
        <v>1580</v>
      </c>
      <c r="BS26" s="75">
        <v>1660</v>
      </c>
      <c r="BT26" s="76">
        <v>1592.3076923076924</v>
      </c>
      <c r="BU26" s="79">
        <f t="shared" si="0"/>
        <v>29.106029106029453</v>
      </c>
      <c r="BV26" s="79">
        <f t="shared" si="1"/>
        <v>-4.0778498609823872</v>
      </c>
    </row>
    <row r="27" spans="1:74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4">
        <v>1220.9375</v>
      </c>
      <c r="BR27" s="73">
        <v>1257.2222222222199</v>
      </c>
      <c r="BS27" s="75">
        <v>1268.5</v>
      </c>
      <c r="BT27" s="76">
        <v>1233.9285714285713</v>
      </c>
      <c r="BU27" s="79">
        <f t="shared" si="0"/>
        <v>5.6692431741088702</v>
      </c>
      <c r="BV27" s="79">
        <f t="shared" si="1"/>
        <v>-2.7253786812320593</v>
      </c>
    </row>
    <row r="28" spans="1:74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4">
        <v>1330</v>
      </c>
      <c r="BR28" s="73">
        <v>1290</v>
      </c>
      <c r="BS28" s="75">
        <v>1276.6666666666699</v>
      </c>
      <c r="BT28" s="76">
        <v>1355.5555555555557</v>
      </c>
      <c r="BU28" s="79">
        <f t="shared" si="0"/>
        <v>16.499556646886298</v>
      </c>
      <c r="BV28" s="79">
        <f t="shared" si="1"/>
        <v>6.1792863359440364</v>
      </c>
    </row>
    <row r="29" spans="1:74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4">
        <v>1246.25</v>
      </c>
      <c r="BR29" s="73">
        <v>1231.75</v>
      </c>
      <c r="BS29" s="75">
        <v>1238.2352941176471</v>
      </c>
      <c r="BT29" s="76">
        <v>1283</v>
      </c>
      <c r="BU29" s="79">
        <f t="shared" si="0"/>
        <v>6.916666666666667</v>
      </c>
      <c r="BV29" s="79">
        <f t="shared" si="1"/>
        <v>3.6152019002375289</v>
      </c>
    </row>
    <row r="30" spans="1:74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4">
        <v>1488</v>
      </c>
      <c r="BR30" s="73">
        <v>1465.5</v>
      </c>
      <c r="BS30" s="75">
        <v>1428.57142857143</v>
      </c>
      <c r="BT30" s="76">
        <v>1340.38461538462</v>
      </c>
      <c r="BU30" s="79">
        <f t="shared" si="0"/>
        <v>5.5740684641021598</v>
      </c>
      <c r="BV30" s="79">
        <f t="shared" si="1"/>
        <v>-6.1730769230766942</v>
      </c>
    </row>
    <row r="31" spans="1:74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4">
        <v>1170</v>
      </c>
      <c r="BR31" s="73">
        <v>1170</v>
      </c>
      <c r="BS31" s="75">
        <v>1203.6363636363601</v>
      </c>
      <c r="BT31" s="76">
        <v>1300</v>
      </c>
      <c r="BU31" s="79">
        <f t="shared" si="0"/>
        <v>11.683848797250858</v>
      </c>
      <c r="BV31" s="79">
        <f t="shared" si="1"/>
        <v>8.0060422960728257</v>
      </c>
    </row>
    <row r="32" spans="1:74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4">
        <v>1166.6666666666667</v>
      </c>
      <c r="BR32" s="73">
        <v>1155.3846153846155</v>
      </c>
      <c r="BS32" s="75">
        <v>1140.909090909091</v>
      </c>
      <c r="BT32" s="76">
        <v>1128.3333333333333</v>
      </c>
      <c r="BU32" s="79">
        <f t="shared" si="0"/>
        <v>-5.7977736549167016</v>
      </c>
      <c r="BV32" s="79">
        <f t="shared" si="1"/>
        <v>-1.1022576361221919</v>
      </c>
    </row>
    <row r="33" spans="1:74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4">
        <v>1163.0833333333333</v>
      </c>
      <c r="BR33" s="73">
        <v>1220</v>
      </c>
      <c r="BS33" s="75">
        <v>1196.7857142857099</v>
      </c>
      <c r="BT33" s="76">
        <v>1288.6666666666667</v>
      </c>
      <c r="BU33" s="79">
        <f t="shared" si="0"/>
        <v>6.9432918395574053</v>
      </c>
      <c r="BV33" s="79">
        <f t="shared" si="1"/>
        <v>7.677310255645482</v>
      </c>
    </row>
    <row r="34" spans="1:74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4">
        <v>1012.3214285714286</v>
      </c>
      <c r="BR34" s="73">
        <v>961.78571428571433</v>
      </c>
      <c r="BS34" s="75">
        <v>1079.6666666666667</v>
      </c>
      <c r="BT34" s="76">
        <v>1100.5263157894738</v>
      </c>
      <c r="BU34" s="79">
        <f t="shared" si="0"/>
        <v>-6.8403231555183295</v>
      </c>
      <c r="BV34" s="79">
        <f t="shared" si="1"/>
        <v>1.9320453031312455</v>
      </c>
    </row>
    <row r="35" spans="1:74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4">
        <v>1114.1666666666667</v>
      </c>
      <c r="BR35" s="73">
        <v>1159.375</v>
      </c>
      <c r="BS35" s="75">
        <v>1108.57142857143</v>
      </c>
      <c r="BT35" s="76">
        <v>1129.7222222222222</v>
      </c>
      <c r="BU35" s="79">
        <f t="shared" si="0"/>
        <v>5.8430974567145015E-2</v>
      </c>
      <c r="BV35" s="79">
        <f t="shared" si="1"/>
        <v>1.9079324169528966</v>
      </c>
    </row>
    <row r="36" spans="1:74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4">
        <v>1387.5</v>
      </c>
      <c r="BR36" s="73">
        <v>1322.72727272727</v>
      </c>
      <c r="BS36" s="75">
        <v>1400</v>
      </c>
      <c r="BT36" s="76">
        <v>1405.5555555555557</v>
      </c>
      <c r="BU36" s="79">
        <f t="shared" si="0"/>
        <v>10.673665791776036</v>
      </c>
      <c r="BV36" s="79">
        <f t="shared" si="1"/>
        <v>0.39682539682540402</v>
      </c>
    </row>
    <row r="37" spans="1:74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4">
        <v>911.76470588235293</v>
      </c>
      <c r="BR37" s="73">
        <v>847.22222222222217</v>
      </c>
      <c r="BS37" s="75">
        <v>1072.1052631578948</v>
      </c>
      <c r="BT37" s="76">
        <v>987.22222222222194</v>
      </c>
      <c r="BU37" s="79">
        <f t="shared" si="0"/>
        <v>-11.855158730158754</v>
      </c>
      <c r="BV37" s="79">
        <f t="shared" si="1"/>
        <v>-7.917416680303309</v>
      </c>
    </row>
    <row r="38" spans="1:74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4">
        <v>733.33333333333337</v>
      </c>
      <c r="BR38" s="73">
        <v>855.55555555555998</v>
      </c>
      <c r="BS38" s="75">
        <v>1050</v>
      </c>
      <c r="BT38" s="76">
        <v>1120</v>
      </c>
      <c r="BU38" s="79">
        <f t="shared" si="0"/>
        <v>-9.1891891891891841</v>
      </c>
      <c r="BV38" s="79">
        <f t="shared" si="1"/>
        <v>6.666666666666667</v>
      </c>
    </row>
    <row r="39" spans="1:74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4">
        <v>1152.2222222222222</v>
      </c>
      <c r="BR39" s="73">
        <v>1220</v>
      </c>
      <c r="BS39" s="75">
        <v>1180</v>
      </c>
      <c r="BT39" s="76">
        <v>1185.7142857142858</v>
      </c>
      <c r="BU39" s="79">
        <f t="shared" si="0"/>
        <v>-5.8126339679737704</v>
      </c>
      <c r="BV39" s="79">
        <f t="shared" si="1"/>
        <v>0.48426150121065925</v>
      </c>
    </row>
    <row r="40" spans="1:74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4">
        <v>1080</v>
      </c>
      <c r="BR40" s="73">
        <v>1126.6666666666699</v>
      </c>
      <c r="BS40" s="75">
        <v>1080</v>
      </c>
      <c r="BT40" s="76">
        <v>1080</v>
      </c>
      <c r="BU40" s="79">
        <f t="shared" si="0"/>
        <v>-8.4745762711864394</v>
      </c>
      <c r="BV40" s="79">
        <f t="shared" si="1"/>
        <v>0</v>
      </c>
    </row>
    <row r="41" spans="1:74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4">
        <v>1143.3333333333333</v>
      </c>
      <c r="BR41" s="73">
        <v>1157.3333333333333</v>
      </c>
      <c r="BS41" s="75">
        <v>1184</v>
      </c>
      <c r="BT41" s="76">
        <v>1246.1538461538501</v>
      </c>
      <c r="BU41" s="79">
        <f t="shared" si="0"/>
        <v>-3.936748476362733</v>
      </c>
      <c r="BV41" s="79">
        <f t="shared" si="1"/>
        <v>5.2494802494805786</v>
      </c>
    </row>
    <row r="42" spans="1:74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P42" si="10">AVERAGE(BO5:BO41)</f>
        <v>1232.9963501824182</v>
      </c>
      <c r="BP42" s="14">
        <f t="shared" si="10"/>
        <v>1218.4969122083094</v>
      </c>
      <c r="BQ42" s="14">
        <f t="shared" ref="BQ42:BS42" si="11">AVERAGE(BQ5:BQ41)</f>
        <v>1175.5933942201355</v>
      </c>
      <c r="BR42" s="14">
        <f t="shared" si="11"/>
        <v>1191.1258902508907</v>
      </c>
      <c r="BS42" s="14">
        <f t="shared" si="11"/>
        <v>1214.2378071161352</v>
      </c>
      <c r="BT42" s="14">
        <f t="shared" ref="BT42" si="12">AVERAGE(BT5:BT41)</f>
        <v>1236.8607858255691</v>
      </c>
      <c r="BU42" s="80">
        <f t="shared" si="0"/>
        <v>1.7781816353301665</v>
      </c>
      <c r="BV42" s="80">
        <f t="shared" si="1"/>
        <v>1.8631423413807584</v>
      </c>
    </row>
    <row r="43" spans="1:74" x14ac:dyDescent="0.25">
      <c r="A43" s="11" t="s">
        <v>44</v>
      </c>
      <c r="D43" s="15"/>
      <c r="E43" s="14">
        <f t="shared" ref="E43:AU43" si="13">E42/D42*100-100</f>
        <v>6.1146581746067028</v>
      </c>
      <c r="F43" s="14">
        <f t="shared" si="13"/>
        <v>14.075220535977053</v>
      </c>
      <c r="G43" s="14">
        <f t="shared" si="13"/>
        <v>-7.6798537077361857</v>
      </c>
      <c r="H43" s="14">
        <f t="shared" si="13"/>
        <v>1.9256342410588303</v>
      </c>
      <c r="I43" s="14">
        <f t="shared" si="13"/>
        <v>11.001193587627128</v>
      </c>
      <c r="J43" s="14">
        <f t="shared" si="13"/>
        <v>-12.219063838404338</v>
      </c>
      <c r="K43" s="14">
        <f t="shared" si="13"/>
        <v>5.6397868709871659</v>
      </c>
      <c r="L43" s="14">
        <f t="shared" si="13"/>
        <v>1.5201810614093603</v>
      </c>
      <c r="M43" s="14">
        <f t="shared" si="13"/>
        <v>-11.589572726145434</v>
      </c>
      <c r="N43" s="14">
        <f t="shared" si="13"/>
        <v>5.9964254123891578</v>
      </c>
      <c r="O43" s="14">
        <f t="shared" si="13"/>
        <v>1.3855057918391793</v>
      </c>
      <c r="P43" s="14">
        <f t="shared" si="13"/>
        <v>40.204211194217123</v>
      </c>
      <c r="Q43" s="14">
        <f t="shared" si="13"/>
        <v>4.3013494771006151</v>
      </c>
      <c r="R43" s="14">
        <f t="shared" si="13"/>
        <v>9.8997440165187669</v>
      </c>
      <c r="S43" s="14">
        <f t="shared" si="13"/>
        <v>-17.922740367098214</v>
      </c>
      <c r="T43" s="14">
        <f t="shared" si="13"/>
        <v>-14.544215738929282</v>
      </c>
      <c r="U43" s="14">
        <f t="shared" si="13"/>
        <v>26.471686069603976</v>
      </c>
      <c r="V43" s="14">
        <f t="shared" si="13"/>
        <v>38.916809585118301</v>
      </c>
      <c r="W43" s="14">
        <f t="shared" si="13"/>
        <v>-4.7659887004221986</v>
      </c>
      <c r="X43" s="14">
        <f t="shared" si="13"/>
        <v>-14.149884803789377</v>
      </c>
      <c r="Y43" s="14">
        <f t="shared" si="13"/>
        <v>-1.6766764959471061</v>
      </c>
      <c r="Z43" s="14">
        <f t="shared" si="13"/>
        <v>-10.095076443298041</v>
      </c>
      <c r="AA43" s="14">
        <f t="shared" si="13"/>
        <v>-4.0161244422701117</v>
      </c>
      <c r="AB43" s="14">
        <f t="shared" si="13"/>
        <v>-1.2228479007103061</v>
      </c>
      <c r="AC43" s="14">
        <f t="shared" si="13"/>
        <v>-0.48906296827139784</v>
      </c>
      <c r="AD43" s="14">
        <f t="shared" si="13"/>
        <v>-0.44762544757185196</v>
      </c>
      <c r="AE43" s="14">
        <f t="shared" si="13"/>
        <v>6.3060989748842502</v>
      </c>
      <c r="AF43" s="14">
        <f t="shared" si="13"/>
        <v>3.2285682312159167</v>
      </c>
      <c r="AG43" s="14">
        <f t="shared" si="13"/>
        <v>-0.45946781091559785</v>
      </c>
      <c r="AH43" s="14">
        <f t="shared" si="13"/>
        <v>-3.6481925824806751</v>
      </c>
      <c r="AI43" s="14">
        <f t="shared" si="13"/>
        <v>0.53705258521688393</v>
      </c>
      <c r="AJ43" s="14">
        <f t="shared" si="13"/>
        <v>-8.4503054327759202</v>
      </c>
      <c r="AK43" s="14">
        <f t="shared" si="13"/>
        <v>3.4515187485872474</v>
      </c>
      <c r="AL43" s="14">
        <f t="shared" si="13"/>
        <v>0.8041301953545883</v>
      </c>
      <c r="AM43" s="14">
        <f t="shared" si="13"/>
        <v>2.0963634414594026</v>
      </c>
      <c r="AN43" s="14">
        <f t="shared" si="13"/>
        <v>-0.40866912685214629</v>
      </c>
      <c r="AO43" s="14">
        <f t="shared" si="13"/>
        <v>8.4039973126755996</v>
      </c>
      <c r="AP43" s="14">
        <f t="shared" si="13"/>
        <v>3.9478575980291311</v>
      </c>
      <c r="AQ43" s="14">
        <f t="shared" si="13"/>
        <v>4.0632295067568123</v>
      </c>
      <c r="AR43" s="14">
        <f t="shared" si="13"/>
        <v>-2.3562516855424462</v>
      </c>
      <c r="AS43" s="14">
        <f t="shared" si="13"/>
        <v>0.97841898960035678</v>
      </c>
      <c r="AT43" s="14">
        <f t="shared" si="13"/>
        <v>2.7101580870733386</v>
      </c>
      <c r="AU43" s="14">
        <f t="shared" si="13"/>
        <v>1.8500064214505869</v>
      </c>
      <c r="AV43" s="14">
        <f t="shared" ref="AV43" si="14">AV42/AU42*100-100</f>
        <v>-1.5572610371788755</v>
      </c>
      <c r="AW43" s="14">
        <f t="shared" ref="AW43:AX43" si="15">AW42/AV42*100-100</f>
        <v>1.7724406569767268</v>
      </c>
      <c r="AX43" s="14">
        <f t="shared" si="15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6">BA42/AZ42*100-100</f>
        <v>-6.1040496738911543E-2</v>
      </c>
      <c r="BB43" s="14">
        <f t="shared" si="16"/>
        <v>0.56428927000324336</v>
      </c>
      <c r="BC43" s="14">
        <f t="shared" si="16"/>
        <v>-0.61056144188937367</v>
      </c>
      <c r="BD43" s="14">
        <f t="shared" si="16"/>
        <v>4.3769288329187361E-2</v>
      </c>
      <c r="BE43" s="14">
        <f t="shared" ref="BE43" si="17">BE42/BD42*100-100</f>
        <v>0.19666852976114058</v>
      </c>
      <c r="BF43" s="14">
        <f t="shared" ref="BF43" si="18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9">BI42/BH42*100-100</f>
        <v>-0.89856195678315487</v>
      </c>
      <c r="BJ43" s="14">
        <f t="shared" ref="BJ43:BN43" si="20">BJ42/BI42*100-100</f>
        <v>0.25235946619204697</v>
      </c>
      <c r="BK43" s="14">
        <f t="shared" si="20"/>
        <v>-0.44186930115689904</v>
      </c>
      <c r="BL43" s="14">
        <f t="shared" si="20"/>
        <v>0.4485566609798326</v>
      </c>
      <c r="BM43" s="14">
        <f t="shared" si="20"/>
        <v>0.91558177495565474</v>
      </c>
      <c r="BN43" s="14">
        <f t="shared" si="20"/>
        <v>0.91719529706624314</v>
      </c>
      <c r="BO43" s="14">
        <f t="shared" ref="BO43:BS43" si="21">BO42/BN42*100-100</f>
        <v>0.27144279800151594</v>
      </c>
      <c r="BP43" s="14">
        <f t="shared" si="21"/>
        <v>-1.1759514107210265</v>
      </c>
      <c r="BQ43" s="14">
        <f t="shared" si="21"/>
        <v>-3.5210198366788461</v>
      </c>
      <c r="BR43" s="14">
        <f t="shared" si="21"/>
        <v>1.3212473043078887</v>
      </c>
      <c r="BS43" s="14">
        <f t="shared" si="21"/>
        <v>1.9403420792386754</v>
      </c>
      <c r="BT43" s="14">
        <f>BT42/BS42*100-100</f>
        <v>1.8631423413807653</v>
      </c>
      <c r="BU43" s="81"/>
      <c r="BV43" s="81"/>
    </row>
    <row r="44" spans="1:74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22">P42/D42*100-100</f>
        <v>58.557211498363387</v>
      </c>
      <c r="Q44" s="14">
        <f t="shared" si="22"/>
        <v>55.84775386444062</v>
      </c>
      <c r="R44" s="14">
        <f t="shared" si="22"/>
        <v>50.143284183699905</v>
      </c>
      <c r="S44" s="14">
        <f t="shared" si="22"/>
        <v>33.484941402381196</v>
      </c>
      <c r="T44" s="14">
        <f t="shared" si="22"/>
        <v>11.915519972191973</v>
      </c>
      <c r="U44" s="14">
        <f t="shared" si="22"/>
        <v>27.513444232164247</v>
      </c>
      <c r="V44" s="14">
        <f t="shared" si="22"/>
        <v>101.79507791228102</v>
      </c>
      <c r="W44" s="14">
        <f t="shared" si="22"/>
        <v>81.917772643436706</v>
      </c>
      <c r="X44" s="14">
        <f t="shared" si="22"/>
        <v>53.838001217019126</v>
      </c>
      <c r="Y44" s="14">
        <f t="shared" si="22"/>
        <v>71.086873203597719</v>
      </c>
      <c r="Z44" s="14">
        <f t="shared" si="22"/>
        <v>45.113877162189425</v>
      </c>
      <c r="AA44" s="14">
        <f t="shared" si="22"/>
        <v>37.382481040563533</v>
      </c>
      <c r="AB44" s="14">
        <f t="shared" si="22"/>
        <v>-3.2108229137039785</v>
      </c>
      <c r="AC44" s="14">
        <f t="shared" si="22"/>
        <v>-7.6562119792913279</v>
      </c>
      <c r="AD44" s="14">
        <f t="shared" si="22"/>
        <v>-16.350638894610768</v>
      </c>
      <c r="AE44" s="14">
        <f t="shared" si="22"/>
        <v>8.3422777591210604</v>
      </c>
      <c r="AF44" s="14">
        <f t="shared" si="22"/>
        <v>30.874911612947898</v>
      </c>
      <c r="AG44" s="14">
        <f t="shared" si="22"/>
        <v>3.0061253787869759</v>
      </c>
      <c r="AH44" s="14">
        <f t="shared" si="22"/>
        <v>-28.555612636349039</v>
      </c>
      <c r="AI44" s="14">
        <f t="shared" si="22"/>
        <v>-24.577280414000327</v>
      </c>
      <c r="AJ44" s="14">
        <f t="shared" si="22"/>
        <v>-19.569974650046348</v>
      </c>
      <c r="AK44" s="14">
        <f t="shared" si="22"/>
        <v>-15.375030268407258</v>
      </c>
      <c r="AL44" s="14">
        <f t="shared" si="22"/>
        <v>-5.1159143556659501</v>
      </c>
      <c r="AM44" s="14">
        <f t="shared" si="22"/>
        <v>0.92653621730465829</v>
      </c>
      <c r="AN44" s="14">
        <f t="shared" si="22"/>
        <v>1.7584314659605269</v>
      </c>
      <c r="AO44" s="14">
        <f t="shared" si="22"/>
        <v>10.852345081032453</v>
      </c>
      <c r="AP44" s="14">
        <f t="shared" si="22"/>
        <v>15.746749715370782</v>
      </c>
      <c r="AQ44" s="14">
        <f t="shared" si="22"/>
        <v>13.304699320567678</v>
      </c>
      <c r="AR44" s="14">
        <f t="shared" si="22"/>
        <v>7.1747456433019181</v>
      </c>
      <c r="AS44" s="14">
        <f t="shared" si="22"/>
        <v>8.7229104834941182</v>
      </c>
      <c r="AT44" s="14">
        <f t="shared" si="22"/>
        <v>15.897642428822294</v>
      </c>
      <c r="AU44" s="14">
        <f t="shared" si="22"/>
        <v>17.411196390516025</v>
      </c>
      <c r="AV44" s="14">
        <f t="shared" ref="AV44" si="23">AV42/AJ42*100-100</f>
        <v>26.251428934008686</v>
      </c>
      <c r="AW44" s="14">
        <f t="shared" ref="AW44:AX44" si="24">AW42/AK42*100-100</f>
        <v>24.202295089267437</v>
      </c>
      <c r="AX44" s="14">
        <f t="shared" si="24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5">BA42/AO42*100-100</f>
        <v>11.639606133078217</v>
      </c>
      <c r="BB44" s="14">
        <f t="shared" si="25"/>
        <v>8.0056665388067643</v>
      </c>
      <c r="BC44" s="14">
        <f t="shared" si="25"/>
        <v>3.1548089490103877</v>
      </c>
      <c r="BD44" s="14">
        <f t="shared" si="25"/>
        <v>5.6902882736676617</v>
      </c>
      <c r="BE44" s="14">
        <f t="shared" ref="BE44" si="26">BE42/AS42*100-100</f>
        <v>4.8720596631861781</v>
      </c>
      <c r="BF44" s="14">
        <f t="shared" ref="BF44" si="27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8">BI42/AW42*100-100</f>
        <v>-0.63228997237897033</v>
      </c>
      <c r="BJ44" s="14">
        <f t="shared" ref="BJ44:BN44" si="29">BJ42/AX42*100-100</f>
        <v>-0.26325470859434574</v>
      </c>
      <c r="BK44" s="14">
        <f t="shared" si="29"/>
        <v>-1.1917119862176548</v>
      </c>
      <c r="BL44" s="14">
        <f t="shared" si="29"/>
        <v>-0.31012879558568329</v>
      </c>
      <c r="BM44" s="14">
        <f t="shared" si="29"/>
        <v>0.66405933849648591</v>
      </c>
      <c r="BN44" s="14">
        <f t="shared" si="29"/>
        <v>1.017315484460994</v>
      </c>
      <c r="BO44" s="14">
        <f t="shared" ref="BO44:BS44" si="30">BO42/BC42*100-100</f>
        <v>1.9137658704604803</v>
      </c>
      <c r="BP44" s="14">
        <f t="shared" si="30"/>
        <v>0.67124641487995973</v>
      </c>
      <c r="BQ44" s="14">
        <f t="shared" si="30"/>
        <v>-3.0640506476211442</v>
      </c>
      <c r="BR44" s="14">
        <f t="shared" si="30"/>
        <v>-2.2134653921646645</v>
      </c>
      <c r="BS44" s="14">
        <f t="shared" si="30"/>
        <v>-0.75741942146056829</v>
      </c>
      <c r="BT44" s="14">
        <f>BT42/BH42*100-100</f>
        <v>1.7781816353301707</v>
      </c>
      <c r="BU44" s="82"/>
      <c r="BV44" s="82"/>
    </row>
    <row r="46" spans="1:74" ht="15" customHeight="1" x14ac:dyDescent="0.25">
      <c r="A46" s="12" t="s">
        <v>47</v>
      </c>
      <c r="BU46" s="84"/>
      <c r="BV46" s="84"/>
    </row>
    <row r="47" spans="1:74" ht="15" customHeight="1" x14ac:dyDescent="0.25">
      <c r="A47" s="4" t="s">
        <v>26</v>
      </c>
      <c r="B47" s="64">
        <v>1631.82</v>
      </c>
      <c r="C47" s="4"/>
      <c r="F47" s="4"/>
      <c r="G47" s="4"/>
      <c r="H47" s="22"/>
      <c r="I47" s="29"/>
      <c r="BU47"/>
      <c r="BV47"/>
    </row>
    <row r="48" spans="1:74" ht="15" customHeight="1" x14ac:dyDescent="0.25">
      <c r="A48" s="4" t="s">
        <v>27</v>
      </c>
      <c r="B48" s="64">
        <v>1592.31</v>
      </c>
      <c r="C48" s="4"/>
      <c r="F48" s="4"/>
      <c r="G48" s="4"/>
      <c r="H48" s="3"/>
      <c r="I48" s="29"/>
      <c r="BU48"/>
      <c r="BV48"/>
    </row>
    <row r="49" spans="1:74" ht="15" customHeight="1" x14ac:dyDescent="0.25">
      <c r="A49" s="4" t="s">
        <v>25</v>
      </c>
      <c r="B49" s="64">
        <v>1440</v>
      </c>
      <c r="C49" s="4"/>
      <c r="F49" s="4"/>
      <c r="G49" s="4"/>
      <c r="H49" s="22"/>
      <c r="I49" s="29"/>
      <c r="BU49"/>
      <c r="BV49"/>
    </row>
    <row r="50" spans="1:74" ht="15" customHeight="1" x14ac:dyDescent="0.25">
      <c r="A50" s="74"/>
      <c r="BU50"/>
      <c r="BV50"/>
    </row>
    <row r="51" spans="1:74" ht="15" customHeight="1" x14ac:dyDescent="0.25">
      <c r="A51" s="12" t="s">
        <v>48</v>
      </c>
      <c r="BU51"/>
      <c r="BV51"/>
    </row>
    <row r="52" spans="1:74" x14ac:dyDescent="0.25">
      <c r="A52" s="4" t="s">
        <v>37</v>
      </c>
      <c r="B52" s="64">
        <v>987.22</v>
      </c>
      <c r="C52" s="4"/>
      <c r="H52" s="4"/>
      <c r="I52" s="29"/>
      <c r="BU52"/>
      <c r="BV52"/>
    </row>
    <row r="53" spans="1:74" x14ac:dyDescent="0.25">
      <c r="A53" s="4" t="s">
        <v>16</v>
      </c>
      <c r="B53" s="64">
        <v>958.96</v>
      </c>
      <c r="C53" s="4"/>
      <c r="H53" s="4"/>
      <c r="I53" s="29"/>
      <c r="BU53"/>
      <c r="BV53"/>
    </row>
    <row r="54" spans="1:74" x14ac:dyDescent="0.25">
      <c r="A54" s="4" t="s">
        <v>12</v>
      </c>
      <c r="B54" s="64">
        <v>907.27</v>
      </c>
      <c r="C54" s="4"/>
      <c r="H54" s="4"/>
      <c r="I54" s="29"/>
      <c r="BU54"/>
      <c r="BV54"/>
    </row>
    <row r="55" spans="1:74" x14ac:dyDescent="0.25">
      <c r="BU55"/>
      <c r="BV55"/>
    </row>
    <row r="56" spans="1:74" x14ac:dyDescent="0.25">
      <c r="D56" s="4"/>
      <c r="BU56"/>
      <c r="BV56"/>
    </row>
    <row r="57" spans="1:74" x14ac:dyDescent="0.25">
      <c r="BU57" s="85"/>
      <c r="BV57" s="85"/>
    </row>
    <row r="58" spans="1:74" x14ac:dyDescent="0.25">
      <c r="BU58" s="85"/>
      <c r="BV58" s="85"/>
    </row>
    <row r="59" spans="1:74" x14ac:dyDescent="0.25">
      <c r="BU59" s="85"/>
      <c r="BV59" s="85"/>
    </row>
    <row r="60" spans="1:74" x14ac:dyDescent="0.25">
      <c r="BU60" s="85"/>
      <c r="BV60" s="85"/>
    </row>
    <row r="61" spans="1:74" x14ac:dyDescent="0.25">
      <c r="BU61" s="85"/>
      <c r="BV61" s="85"/>
    </row>
    <row r="62" spans="1:74" x14ac:dyDescent="0.25">
      <c r="BU62" s="85"/>
      <c r="BV62" s="85"/>
    </row>
    <row r="63" spans="1:74" x14ac:dyDescent="0.25">
      <c r="BU63" s="85"/>
      <c r="BV63" s="85"/>
    </row>
    <row r="64" spans="1:74" x14ac:dyDescent="0.25">
      <c r="BU64" s="85"/>
      <c r="BV64" s="85"/>
    </row>
    <row r="65" spans="73:74" x14ac:dyDescent="0.25">
      <c r="BU65" s="85"/>
      <c r="BV65" s="85"/>
    </row>
    <row r="66" spans="73:74" x14ac:dyDescent="0.25">
      <c r="BU66" s="85"/>
      <c r="BV66" s="85"/>
    </row>
    <row r="67" spans="73:74" x14ac:dyDescent="0.25">
      <c r="BU67" s="85"/>
      <c r="BV67" s="85"/>
    </row>
    <row r="68" spans="73:74" x14ac:dyDescent="0.25">
      <c r="BU68" s="85"/>
      <c r="BV68" s="85"/>
    </row>
    <row r="69" spans="73:74" x14ac:dyDescent="0.25">
      <c r="BU69" s="85"/>
      <c r="BV69" s="85"/>
    </row>
    <row r="70" spans="73:74" x14ac:dyDescent="0.25">
      <c r="BU70" s="85"/>
      <c r="BV70" s="85"/>
    </row>
    <row r="71" spans="73:74" x14ac:dyDescent="0.25">
      <c r="BU71" s="85"/>
      <c r="BV71" s="85"/>
    </row>
    <row r="72" spans="73:74" x14ac:dyDescent="0.25">
      <c r="BU72" s="85"/>
      <c r="BV72" s="85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2021-04-13T14:53:35Z</dcterms:modified>
</cp:coreProperties>
</file>